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fileSharing readOnlyRecommended="1"/>
  <workbookPr codeName="ThisWorkbook"/>
  <mc:AlternateContent xmlns:mc="http://schemas.openxmlformats.org/markup-compatibility/2006">
    <mc:Choice Requires="x15">
      <x15ac:absPath xmlns:x15ac="http://schemas.microsoft.com/office/spreadsheetml/2010/11/ac" url="M:\TeknikogMiljø\0000 Anlægsprojekter\Anlægsprojekter Land\PROJEKTER MIA\NNMU350 Klima lavbund Ravning 089.061\Dokumenter\3_Projektering\Udbudsmateriale, 10. juni 2025\"/>
    </mc:Choice>
  </mc:AlternateContent>
  <xr:revisionPtr revIDLastSave="0" documentId="13_ncr:1_{9A8809BA-2D22-4059-AF9E-A28B29FB4336}" xr6:coauthVersionLast="47" xr6:coauthVersionMax="47" xr10:uidLastSave="{00000000-0000-0000-0000-000000000000}"/>
  <bookViews>
    <workbookView xWindow="-120" yWindow="-120" windowWidth="29040" windowHeight="15720" tabRatio="792" xr2:uid="{00000000-000D-0000-FFFF-FFFF00000000}"/>
  </bookViews>
  <sheets>
    <sheet name="Side 1-Forside" sheetId="1" r:id="rId1"/>
    <sheet name="Side 2-Arbejdsplads" sheetId="2" r:id="rId2"/>
    <sheet name="Side 3-Samlede anlægstiltag" sheetId="39" r:id="rId3"/>
    <sheet name="Side 4-Delområde 1" sheetId="40" r:id="rId4"/>
    <sheet name="Side 5-Delområde 2" sheetId="41" r:id="rId5"/>
    <sheet name="Side 6-Delområde 3" sheetId="42" r:id="rId6"/>
    <sheet name="Side7-Delområde 4" sheetId="43" r:id="rId7"/>
    <sheet name="Side 8-Delområde 5" sheetId="44" r:id="rId8"/>
    <sheet name="Side 9-Delområde 6" sheetId="45" r:id="rId9"/>
    <sheet name="Side 10-Delområde 7" sheetId="46" r:id="rId10"/>
    <sheet name="Side  11-Delområde 8" sheetId="34" r:id="rId11"/>
    <sheet name="Side 12-Delområde 9" sheetId="47" r:id="rId12"/>
    <sheet name="Side 13-Delområde 10" sheetId="48" r:id="rId13"/>
    <sheet name="Side 14-Delområde 11" sheetId="49" r:id="rId14"/>
    <sheet name="Side 15-Delområde 12" sheetId="50" r:id="rId15"/>
    <sheet name="Side 16-Delområde 13" sheetId="51" r:id="rId16"/>
    <sheet name="Side 17-Delområde 14" sheetId="54" r:id="rId17"/>
    <sheet name="Side 18-Diverse" sheetId="35" r:id="rId18"/>
    <sheet name="Ark1" sheetId="22" state="hidden" r:id="rId19"/>
  </sheets>
  <definedNames>
    <definedName name="_xlnm.Print_Area" localSheetId="10">'Side  11-Delområde 8'!$A$1:$I$62</definedName>
    <definedName name="_xlnm.Print_Area" localSheetId="1">'Side 2-Arbejdsplads'!$A$1:$I$31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35" l="1"/>
  <c r="G25" i="35" s="1"/>
  <c r="G16" i="2"/>
  <c r="G13" i="2"/>
  <c r="G8" i="35"/>
  <c r="G9" i="35"/>
  <c r="G10" i="35"/>
  <c r="G11" i="35"/>
  <c r="G12" i="35"/>
  <c r="G13" i="35"/>
  <c r="G14" i="35"/>
  <c r="G15" i="35"/>
  <c r="G16" i="35"/>
  <c r="G17" i="35"/>
  <c r="G18" i="35"/>
  <c r="G19" i="35"/>
  <c r="G20" i="35"/>
  <c r="G21" i="35"/>
  <c r="G22" i="35"/>
  <c r="G24" i="54"/>
  <c r="D25" i="39" s="1"/>
  <c r="G11" i="54"/>
  <c r="G12" i="54"/>
  <c r="G17" i="54"/>
  <c r="G18" i="54"/>
  <c r="G19" i="54"/>
  <c r="G20" i="54"/>
  <c r="G21" i="54"/>
  <c r="G22" i="54"/>
  <c r="G10" i="54"/>
  <c r="G11" i="51"/>
  <c r="G12" i="51"/>
  <c r="G13" i="51"/>
  <c r="G14" i="51"/>
  <c r="G15" i="51"/>
  <c r="G16" i="51"/>
  <c r="G21" i="51"/>
  <c r="G22" i="51"/>
  <c r="G23" i="51"/>
  <c r="G24" i="51"/>
  <c r="G25" i="51"/>
  <c r="G26" i="51"/>
  <c r="G10" i="51"/>
  <c r="G30" i="51" s="1"/>
  <c r="D24" i="39" s="1"/>
  <c r="G11" i="50"/>
  <c r="G12" i="50"/>
  <c r="G13" i="50"/>
  <c r="G14" i="50"/>
  <c r="G15" i="50"/>
  <c r="G16" i="50"/>
  <c r="G17" i="50"/>
  <c r="G22" i="50"/>
  <c r="G23" i="50"/>
  <c r="G24" i="50"/>
  <c r="G10" i="50"/>
  <c r="G29" i="50" s="1"/>
  <c r="D23" i="39" s="1"/>
  <c r="G10" i="49"/>
  <c r="G11" i="49"/>
  <c r="G12" i="49"/>
  <c r="G13" i="49"/>
  <c r="G18" i="49"/>
  <c r="G19" i="49"/>
  <c r="G20" i="49"/>
  <c r="G21" i="49"/>
  <c r="G22" i="49"/>
  <c r="G9" i="49"/>
  <c r="G25" i="49" s="1"/>
  <c r="D22" i="39" s="1"/>
  <c r="G39" i="48"/>
  <c r="D21" i="39" s="1"/>
  <c r="G11" i="48"/>
  <c r="G12" i="48"/>
  <c r="G13" i="48"/>
  <c r="G14" i="48"/>
  <c r="G15" i="48"/>
  <c r="G16" i="48"/>
  <c r="G17" i="48"/>
  <c r="G18" i="48"/>
  <c r="G19" i="48"/>
  <c r="G20" i="48"/>
  <c r="G21" i="48"/>
  <c r="G25" i="48"/>
  <c r="G27" i="48"/>
  <c r="G28" i="48"/>
  <c r="G29" i="48"/>
  <c r="G30" i="48"/>
  <c r="G31" i="48"/>
  <c r="G32" i="48"/>
  <c r="G33" i="48"/>
  <c r="G34" i="48"/>
  <c r="G35" i="48"/>
  <c r="G10" i="48"/>
  <c r="G11" i="47"/>
  <c r="G12" i="47"/>
  <c r="G13" i="47"/>
  <c r="G14" i="47"/>
  <c r="G15" i="47"/>
  <c r="G16" i="47"/>
  <c r="G17" i="47"/>
  <c r="G18" i="47"/>
  <c r="G23" i="47"/>
  <c r="G24" i="47"/>
  <c r="G26" i="47"/>
  <c r="G27" i="47"/>
  <c r="G28" i="47"/>
  <c r="G29" i="47"/>
  <c r="G10" i="47"/>
  <c r="G32" i="47" s="1"/>
  <c r="D20" i="39" s="1"/>
  <c r="G60" i="34"/>
  <c r="D19" i="39" s="1"/>
  <c r="G11" i="34"/>
  <c r="G12" i="34"/>
  <c r="G13" i="34"/>
  <c r="G14" i="34"/>
  <c r="G15" i="34"/>
  <c r="G16" i="34"/>
  <c r="G17" i="34"/>
  <c r="G18" i="34"/>
  <c r="G19" i="34"/>
  <c r="G20" i="34"/>
  <c r="G21" i="34"/>
  <c r="G22" i="34"/>
  <c r="G26" i="34"/>
  <c r="G27" i="34"/>
  <c r="G28" i="34"/>
  <c r="G29" i="34"/>
  <c r="G31" i="34"/>
  <c r="G32" i="34"/>
  <c r="G33" i="34"/>
  <c r="G34" i="34"/>
  <c r="G35" i="34"/>
  <c r="G36" i="34"/>
  <c r="G37" i="34"/>
  <c r="G38" i="34"/>
  <c r="G39" i="34"/>
  <c r="G40" i="34"/>
  <c r="G41" i="34"/>
  <c r="G42" i="34"/>
  <c r="G43" i="34"/>
  <c r="G44" i="34"/>
  <c r="G45" i="34"/>
  <c r="G46" i="34"/>
  <c r="G47" i="34"/>
  <c r="G48" i="34"/>
  <c r="G49" i="34"/>
  <c r="G50" i="34"/>
  <c r="G51" i="34"/>
  <c r="G52" i="34"/>
  <c r="G53" i="34"/>
  <c r="G54" i="34"/>
  <c r="G55" i="34"/>
  <c r="G56" i="34"/>
  <c r="G57" i="34"/>
  <c r="G58" i="34"/>
  <c r="G9" i="34"/>
  <c r="G10" i="46"/>
  <c r="G11" i="46"/>
  <c r="G12" i="46"/>
  <c r="G13" i="46"/>
  <c r="G14" i="46"/>
  <c r="G15" i="46"/>
  <c r="G16" i="46"/>
  <c r="G20" i="46"/>
  <c r="G21" i="46"/>
  <c r="G22" i="46"/>
  <c r="G23" i="46"/>
  <c r="G24" i="46"/>
  <c r="G25" i="46"/>
  <c r="G26" i="46"/>
  <c r="G27" i="46"/>
  <c r="G28" i="46"/>
  <c r="G9" i="46"/>
  <c r="G35" i="46" s="1"/>
  <c r="D18" i="39" s="1"/>
  <c r="G11" i="45"/>
  <c r="G12" i="45"/>
  <c r="G13" i="45"/>
  <c r="G14" i="45"/>
  <c r="G15" i="45"/>
  <c r="G16" i="45"/>
  <c r="G17" i="45"/>
  <c r="G22" i="45"/>
  <c r="G23" i="45"/>
  <c r="G24" i="45"/>
  <c r="G10" i="45"/>
  <c r="G28" i="45" s="1"/>
  <c r="D17" i="39" s="1"/>
  <c r="G10" i="44"/>
  <c r="G11" i="44"/>
  <c r="G12" i="44"/>
  <c r="G13" i="44"/>
  <c r="G14" i="44"/>
  <c r="G19" i="44"/>
  <c r="G20" i="44"/>
  <c r="G21" i="44"/>
  <c r="G22" i="44"/>
  <c r="G23" i="44"/>
  <c r="G9" i="44"/>
  <c r="G26" i="44" s="1"/>
  <c r="D16" i="39" s="1"/>
  <c r="G10" i="43"/>
  <c r="G11" i="43"/>
  <c r="G12" i="43"/>
  <c r="G13" i="43"/>
  <c r="G14" i="43"/>
  <c r="G19" i="43"/>
  <c r="G20" i="43"/>
  <c r="G9" i="43"/>
  <c r="G22" i="43" s="1"/>
  <c r="D15" i="39" s="1"/>
  <c r="G25" i="42"/>
  <c r="G24" i="42"/>
  <c r="G23" i="42"/>
  <c r="G22" i="42"/>
  <c r="G21" i="42"/>
  <c r="G20" i="42"/>
  <c r="G19" i="42"/>
  <c r="G18" i="42"/>
  <c r="G14" i="42"/>
  <c r="G13" i="42"/>
  <c r="G12" i="42"/>
  <c r="G11" i="42"/>
  <c r="G10" i="42"/>
  <c r="G9" i="42"/>
  <c r="G33" i="42" s="1"/>
  <c r="D14" i="39" s="1"/>
  <c r="G29" i="41"/>
  <c r="G28" i="41"/>
  <c r="G27" i="41"/>
  <c r="G26" i="41"/>
  <c r="G25" i="41"/>
  <c r="G24" i="41"/>
  <c r="G23" i="41"/>
  <c r="G22" i="41"/>
  <c r="G21" i="41"/>
  <c r="G17" i="41"/>
  <c r="G16" i="41"/>
  <c r="G15" i="41"/>
  <c r="G13" i="41"/>
  <c r="G12" i="41"/>
  <c r="G11" i="41"/>
  <c r="G10" i="41"/>
  <c r="G33" i="41" s="1"/>
  <c r="D13" i="39" s="1"/>
  <c r="G36" i="40"/>
  <c r="G35" i="40"/>
  <c r="G34" i="40"/>
  <c r="G33" i="40"/>
  <c r="G32" i="40"/>
  <c r="G31" i="40"/>
  <c r="G29" i="40"/>
  <c r="G28" i="40"/>
  <c r="G27" i="40"/>
  <c r="G26" i="40"/>
  <c r="G25" i="40"/>
  <c r="G24" i="40"/>
  <c r="G22" i="40"/>
  <c r="G21" i="40"/>
  <c r="G20" i="40"/>
  <c r="G18" i="40"/>
  <c r="G14" i="40"/>
  <c r="G13" i="40"/>
  <c r="G12" i="40"/>
  <c r="G11" i="40"/>
  <c r="G10" i="40"/>
  <c r="E24" i="45"/>
  <c r="E17" i="45" s="1"/>
  <c r="G38" i="40" l="1"/>
  <c r="G29" i="2"/>
  <c r="D12" i="39"/>
  <c r="D7" i="39"/>
  <c r="D29" i="39" l="1"/>
  <c r="I9" i="1" s="1"/>
  <c r="I25" i="35"/>
  <c r="I7" i="1" l="1"/>
  <c r="I12" i="1" l="1"/>
  <c r="I14" i="1" l="1"/>
  <c r="I1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tc={502DF7DB-B0B4-4B82-97A8-FE0980A13B23}</author>
  </authors>
  <commentList>
    <comment ref="C38" authorId="0" shapeId="0" xr:uid="{502DF7DB-B0B4-4B82-97A8-FE0980A13B23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Anlægstiltag delområde 1 i alt at overføre til side 2</t>
      </text>
    </comment>
  </commentList>
</comments>
</file>

<file path=xl/sharedStrings.xml><?xml version="1.0" encoding="utf-8"?>
<sst xmlns="http://schemas.openxmlformats.org/spreadsheetml/2006/main" count="989" uniqueCount="423">
  <si>
    <t>Hovedposter:</t>
  </si>
  <si>
    <t>Arbejdsplads</t>
  </si>
  <si>
    <t>kr.</t>
  </si>
  <si>
    <t>Samlet fast tilbudssum ekskl. moms</t>
  </si>
  <si>
    <t>Moms 25 %</t>
  </si>
  <si>
    <t>Samlet fast tilbudssum inkl. moms</t>
  </si>
  <si>
    <t>Jfr. Lov om begrænsning af skyldneres muligheder for at deltage i offentlige udbuds-</t>
  </si>
  <si>
    <t>forretninger erklærer jeg, ved min underskrift på tilbudslisten, på tro og love at jeg/firmaet</t>
  </si>
  <si>
    <t>Forbehold</t>
  </si>
  <si>
    <t>Arbejde</t>
  </si>
  <si>
    <t>Firma:</t>
  </si>
  <si>
    <t>(underskrift)</t>
  </si>
  <si>
    <t>Den bydendes underskrift på denne side er bindende for samtlige i tilbudslisten opgivne</t>
  </si>
  <si>
    <t>oplysninger og priser</t>
  </si>
  <si>
    <t>Á conto begæring</t>
  </si>
  <si>
    <t>Post nr.</t>
  </si>
  <si>
    <t>Enhed</t>
  </si>
  <si>
    <t>Enhedspris kr.</t>
  </si>
  <si>
    <t>Pris kr.</t>
  </si>
  <si>
    <t>Udført arbejde</t>
  </si>
  <si>
    <t>Fast sum</t>
  </si>
  <si>
    <t>Tilbudsliste</t>
  </si>
  <si>
    <t>TBL-arbejdsplads</t>
  </si>
  <si>
    <t>d.</t>
  </si>
  <si>
    <t>(stempel)</t>
  </si>
  <si>
    <t xml:space="preserve">ikke har ubetalt forfalden gæld til det offentlige udover 100.000 kr. Såfremt en evt. gæld </t>
  </si>
  <si>
    <t>overstiger 100.000 kr., men der er indgået en afdragsaftale, vedlægges dokumentation herfor.</t>
  </si>
  <si>
    <t>Mængde i alt</t>
  </si>
  <si>
    <t>Arbejdsplads i alt at overføre til side 1</t>
  </si>
  <si>
    <t>2.</t>
  </si>
  <si>
    <t>3.</t>
  </si>
  <si>
    <t>Diverse arbejder i alt at overføre til side 1</t>
  </si>
  <si>
    <t>sum</t>
  </si>
  <si>
    <t>Forberedende arbejde i alt at overføre til side 1</t>
  </si>
  <si>
    <t>m3</t>
  </si>
  <si>
    <t>Diverse</t>
  </si>
  <si>
    <t>Leje af gravemaskine (ca. 25 ton) inkl. fører.</t>
  </si>
  <si>
    <t>Timer</t>
  </si>
  <si>
    <t>Leje af gravemaskine (maks. 15 - 20 ton) inkl. fører.</t>
  </si>
  <si>
    <t>Leje af dumper inkl. fører.</t>
  </si>
  <si>
    <t>Leje af dozer inkl. fører</t>
  </si>
  <si>
    <t>Mandetimer, håndmand</t>
  </si>
  <si>
    <t>Leje af traktor med vogn inkl. fører.</t>
  </si>
  <si>
    <t>Etablering af sandfang</t>
  </si>
  <si>
    <t>Overskudsjord at bortskaffe til godkendt deponi maks. 5 km væk. Inklusiv læsning, transport og deponi. Arbejdet skal aftales med tilsynet  (fast mål)</t>
  </si>
  <si>
    <t>Hovedtilbudsliste - KLP Ravning</t>
  </si>
  <si>
    <t>TBL - KLP Ravning</t>
  </si>
  <si>
    <t>Delområde 8</t>
  </si>
  <si>
    <t>KLP - Ravning</t>
  </si>
  <si>
    <t>TBL-Samlede anlægsarbejder</t>
  </si>
  <si>
    <t>TBL-Delområde 8</t>
  </si>
  <si>
    <t>Delområde 1</t>
  </si>
  <si>
    <t>Delområde 11</t>
  </si>
  <si>
    <t>Delområde 12</t>
  </si>
  <si>
    <t>Delområde 13</t>
  </si>
  <si>
    <t>Delområde 14</t>
  </si>
  <si>
    <t>Delområde 2</t>
  </si>
  <si>
    <t>Delområde 3</t>
  </si>
  <si>
    <t>Delområde 4</t>
  </si>
  <si>
    <t>Delområde 5</t>
  </si>
  <si>
    <t>Delområde 6</t>
  </si>
  <si>
    <t>Delområde 7</t>
  </si>
  <si>
    <t>Delområde 9</t>
  </si>
  <si>
    <t>Delområde 10</t>
  </si>
  <si>
    <t>8.1.3</t>
  </si>
  <si>
    <t>Genslyngning af Vejle Å</t>
  </si>
  <si>
    <t>8.1.4</t>
  </si>
  <si>
    <t>8.5.1</t>
  </si>
  <si>
    <t>Etablering af fladvande/vandhuller</t>
  </si>
  <si>
    <t>8.5.2</t>
  </si>
  <si>
    <t>Etablering af sø</t>
  </si>
  <si>
    <t>8.20.1</t>
  </si>
  <si>
    <t>8.20.2</t>
  </si>
  <si>
    <t>8.20.3</t>
  </si>
  <si>
    <t>8.20.4</t>
  </si>
  <si>
    <t>8.20.5</t>
  </si>
  <si>
    <t>8.20.6</t>
  </si>
  <si>
    <t>8.20.7</t>
  </si>
  <si>
    <t>8.20.8</t>
  </si>
  <si>
    <t>8.20.9</t>
  </si>
  <si>
    <t>8.20.10</t>
  </si>
  <si>
    <t>8.20.11</t>
  </si>
  <si>
    <t>8.16.1</t>
  </si>
  <si>
    <t>8.16.2</t>
  </si>
  <si>
    <t>Etablering af 12 m, Ø250 mm PVC-rør</t>
  </si>
  <si>
    <t>Etablering af 30 m Ø200 mm PVC-rør</t>
  </si>
  <si>
    <t>Etablering af Ø315 mm PE-brønd</t>
  </si>
  <si>
    <t>Etablering af røroverkørsel: 12 m, Ø400 mm PE-rør</t>
  </si>
  <si>
    <t>Etablering af røroverkørsel: 9 m Ø300 mm PVC/PE-rør</t>
  </si>
  <si>
    <t>Etablering af røroverkørsel: 9m Ø300 PVC/PE-rør</t>
  </si>
  <si>
    <t>Etablering af røroverkørsel: 6 m Ø1000 mm PE-rør</t>
  </si>
  <si>
    <t>Etablering af røroverkørsel: 12 m Ø160 mm PVC-rør</t>
  </si>
  <si>
    <t>Etablering af røroverkørsel: 24 m Ø700 mm PE-rør</t>
  </si>
  <si>
    <t>Etablering af røroverkørsel: 8 m Ø800 mm PR-rør</t>
  </si>
  <si>
    <t>Etablering af røroverkørsel: 6 m Ø400 mm PE-rør</t>
  </si>
  <si>
    <t>8.25.1</t>
  </si>
  <si>
    <t>Lukning af artesiske boringer</t>
  </si>
  <si>
    <t>stk.</t>
  </si>
  <si>
    <t>8.25.2</t>
  </si>
  <si>
    <t xml:space="preserve">stk. </t>
  </si>
  <si>
    <t>Anlægstiltag i alt at overføre til side 1</t>
  </si>
  <si>
    <t>Nyt vandløb (genslyngning)</t>
  </si>
  <si>
    <t>Siverende</t>
  </si>
  <si>
    <t>Delvis lukning af grøft/vandløb m. jord</t>
  </si>
  <si>
    <t>Lukning af grøft med jord</t>
  </si>
  <si>
    <t>Knusning af brønd</t>
  </si>
  <si>
    <t>Knusning af dræn</t>
  </si>
  <si>
    <t>Knusning af vandløbsrør</t>
  </si>
  <si>
    <t>GENERELLE TILTAG:</t>
  </si>
  <si>
    <t>TBL-Delområde 1</t>
  </si>
  <si>
    <t>TBL-Delområde 2</t>
  </si>
  <si>
    <t>TBL-Delområde 3</t>
  </si>
  <si>
    <t>TBL-Delområde 4</t>
  </si>
  <si>
    <t>TBL-Delområde 5</t>
  </si>
  <si>
    <t>TBL-Delområde 6</t>
  </si>
  <si>
    <t>TBL-Delområde 7</t>
  </si>
  <si>
    <t>TBL-Delområde 9</t>
  </si>
  <si>
    <t>TBL-Delområde 10</t>
  </si>
  <si>
    <t>TBL-Delområde 11</t>
  </si>
  <si>
    <t>TBL-Delområde 12</t>
  </si>
  <si>
    <t>TBL-Delområde 13</t>
  </si>
  <si>
    <t>TBL-Delområde 14</t>
  </si>
  <si>
    <t>1.10</t>
  </si>
  <si>
    <t>1.12</t>
  </si>
  <si>
    <t>stk</t>
  </si>
  <si>
    <t>1.13</t>
  </si>
  <si>
    <t>1.14</t>
  </si>
  <si>
    <t>lbm</t>
  </si>
  <si>
    <t>1.22</t>
  </si>
  <si>
    <t xml:space="preserve">Afgravning </t>
  </si>
  <si>
    <t>SPECIFIKKE TILTAG:</t>
  </si>
  <si>
    <t>1.1.1</t>
  </si>
  <si>
    <t>1.5.1</t>
  </si>
  <si>
    <t>Etablering af fladvand</t>
  </si>
  <si>
    <t>1.6.1</t>
  </si>
  <si>
    <t>1.9.1</t>
  </si>
  <si>
    <t>Etablering af siverende</t>
  </si>
  <si>
    <t>1.20</t>
  </si>
  <si>
    <t>1.20.1</t>
  </si>
  <si>
    <t>Ø400 mm PE- eller PVC inkl. stensikring</t>
  </si>
  <si>
    <t>1.20.2</t>
  </si>
  <si>
    <t>Ø600 mm PE- eller PVC inkl. stensikring</t>
  </si>
  <si>
    <t>1.23.1</t>
  </si>
  <si>
    <t>1.23.2</t>
  </si>
  <si>
    <t>1.24.1</t>
  </si>
  <si>
    <t>Forstærkning af grusvej</t>
  </si>
  <si>
    <t>2.1.1</t>
  </si>
  <si>
    <t>2.1.2</t>
  </si>
  <si>
    <t>2.1.3</t>
  </si>
  <si>
    <t>Fint gydegrus</t>
  </si>
  <si>
    <t>Strømsten</t>
  </si>
  <si>
    <t>2.2</t>
  </si>
  <si>
    <t>2.3</t>
  </si>
  <si>
    <t>2.12</t>
  </si>
  <si>
    <t>2.13</t>
  </si>
  <si>
    <t>Udlægning af sten og grus</t>
  </si>
  <si>
    <t>Groft gydegrus</t>
  </si>
  <si>
    <t>Usorteret blanding</t>
  </si>
  <si>
    <t>Variation og skjul m. træ</t>
  </si>
  <si>
    <t>Lukning af grøft m. jord</t>
  </si>
  <si>
    <t>Variation og skjul med træ</t>
  </si>
  <si>
    <t>Jordpåfyldning/terrænregulering</t>
  </si>
  <si>
    <t>Forlængelse af tilløb</t>
  </si>
  <si>
    <t>Genslyngning af kildebæk</t>
  </si>
  <si>
    <t>2.17.1</t>
  </si>
  <si>
    <t>2.25.1</t>
  </si>
  <si>
    <t>2.23.1</t>
  </si>
  <si>
    <t xml:space="preserve">Etablering og drift af sandfang </t>
  </si>
  <si>
    <t>2.25.2</t>
  </si>
  <si>
    <t xml:space="preserve">Opgravning, transport og indbygning af bundsubstrat </t>
  </si>
  <si>
    <t>3.2</t>
  </si>
  <si>
    <t>Udlægning af sten og grus (Usorteret blanding)</t>
  </si>
  <si>
    <t>3.3</t>
  </si>
  <si>
    <t>3.9</t>
  </si>
  <si>
    <t>3.12</t>
  </si>
  <si>
    <t>Afgravning/Terrænafgravning</t>
  </si>
  <si>
    <t>3.7.1</t>
  </si>
  <si>
    <t>Overløbstærskel m sten</t>
  </si>
  <si>
    <t>3.15.1</t>
  </si>
  <si>
    <t>Overløbsbrønd Ø600 mm PE</t>
  </si>
  <si>
    <t>3.15.2</t>
  </si>
  <si>
    <t>3.16.1</t>
  </si>
  <si>
    <t>Etablering af rørlægning (110 mm pvc inkl. sikringsten)</t>
  </si>
  <si>
    <t>3.17.1</t>
  </si>
  <si>
    <t>Etablering af 250 mm PVC-rør</t>
  </si>
  <si>
    <t>3.23</t>
  </si>
  <si>
    <t>Jordpåfyldning (transport og indbygning)</t>
  </si>
  <si>
    <t>3.25.1</t>
  </si>
  <si>
    <t>Levering og indbygning af lerkerne i dige</t>
  </si>
  <si>
    <t>4.3</t>
  </si>
  <si>
    <t>4.4</t>
  </si>
  <si>
    <t>Bundhævning med træ</t>
  </si>
  <si>
    <t>4.9</t>
  </si>
  <si>
    <t>4.10</t>
  </si>
  <si>
    <t>Delvis lukning af grøft/vandløb</t>
  </si>
  <si>
    <t>4.11</t>
  </si>
  <si>
    <t>4.13</t>
  </si>
  <si>
    <t>4.7.1</t>
  </si>
  <si>
    <t>4.16.1</t>
  </si>
  <si>
    <t>4.20.1</t>
  </si>
  <si>
    <t>Etablering af overkørsel (Ø 400 mm PE eller PVC-rør)</t>
  </si>
  <si>
    <t>5.1.1</t>
  </si>
  <si>
    <t>5.3</t>
  </si>
  <si>
    <t>5.4</t>
  </si>
  <si>
    <t>5.12</t>
  </si>
  <si>
    <t>5.11</t>
  </si>
  <si>
    <t>5.13</t>
  </si>
  <si>
    <t>5.14</t>
  </si>
  <si>
    <t>Knusning af vandløbsrør (knusning pr. 5-10 lbm)</t>
  </si>
  <si>
    <t>Delvis lukning af grøft/vandløb med jord</t>
  </si>
  <si>
    <t>Afgravning</t>
  </si>
  <si>
    <t>Udlægning af sten og grus (usorteret blanding)</t>
  </si>
  <si>
    <t>6.2</t>
  </si>
  <si>
    <t>6.11</t>
  </si>
  <si>
    <t>6.12</t>
  </si>
  <si>
    <t>6.13</t>
  </si>
  <si>
    <t>6.14</t>
  </si>
  <si>
    <t>6.22</t>
  </si>
  <si>
    <t>6.1</t>
  </si>
  <si>
    <t>6.23</t>
  </si>
  <si>
    <t>Terrænhævning</t>
  </si>
  <si>
    <t>7.10</t>
  </si>
  <si>
    <t>7.11</t>
  </si>
  <si>
    <t>7.12</t>
  </si>
  <si>
    <t>7.13</t>
  </si>
  <si>
    <t>7.14</t>
  </si>
  <si>
    <t>7.1</t>
  </si>
  <si>
    <t>7.20.1</t>
  </si>
  <si>
    <t>Ø1200 mm PE-rør, inkl. stensikring, asfald og bundsubstrat</t>
  </si>
  <si>
    <t>7.20.2</t>
  </si>
  <si>
    <t>7.25.1</t>
  </si>
  <si>
    <t>timer</t>
  </si>
  <si>
    <t>7.3</t>
  </si>
  <si>
    <t>7.4</t>
  </si>
  <si>
    <t>7.21</t>
  </si>
  <si>
    <t>Overkørsel med sten</t>
  </si>
  <si>
    <t>8.2</t>
  </si>
  <si>
    <t>8.1</t>
  </si>
  <si>
    <t>8.6.1</t>
  </si>
  <si>
    <t>8.3</t>
  </si>
  <si>
    <t>8.10</t>
  </si>
  <si>
    <t>8.9</t>
  </si>
  <si>
    <t>8.11</t>
  </si>
  <si>
    <t>8.13</t>
  </si>
  <si>
    <t>8.12</t>
  </si>
  <si>
    <t>8.15.1</t>
  </si>
  <si>
    <t>8.22</t>
  </si>
  <si>
    <t>8.23</t>
  </si>
  <si>
    <t>Jordpåfyldning</t>
  </si>
  <si>
    <t>9.3</t>
  </si>
  <si>
    <t>9.4</t>
  </si>
  <si>
    <t>9.10</t>
  </si>
  <si>
    <t>9.11</t>
  </si>
  <si>
    <t>9.12</t>
  </si>
  <si>
    <t>9.13</t>
  </si>
  <si>
    <t>9.23</t>
  </si>
  <si>
    <t>9.1.1-2</t>
  </si>
  <si>
    <t>9.1.3-6</t>
  </si>
  <si>
    <t>9.20.1</t>
  </si>
  <si>
    <t>Etablering af underføring ved Bindeballestien</t>
  </si>
  <si>
    <t>9.2.1</t>
  </si>
  <si>
    <t>10.3</t>
  </si>
  <si>
    <t>10.4</t>
  </si>
  <si>
    <t>10.2.1</t>
  </si>
  <si>
    <t>10.9</t>
  </si>
  <si>
    <t>10.10</t>
  </si>
  <si>
    <t>Delvist lukning af grøft/vandløb m. jord</t>
  </si>
  <si>
    <t xml:space="preserve">lbm </t>
  </si>
  <si>
    <t>10.11</t>
  </si>
  <si>
    <t>10.12</t>
  </si>
  <si>
    <t>10.13</t>
  </si>
  <si>
    <t>10.14</t>
  </si>
  <si>
    <t>10.2.2</t>
  </si>
  <si>
    <t>Etablering af to-delt stryg i Vejle Å</t>
  </si>
  <si>
    <t>10.23.1</t>
  </si>
  <si>
    <t xml:space="preserve">11.1.1 </t>
  </si>
  <si>
    <t>Etablering af genslyng på Vejle Å</t>
  </si>
  <si>
    <t>11.1.2</t>
  </si>
  <si>
    <t>12.2</t>
  </si>
  <si>
    <t>11.3</t>
  </si>
  <si>
    <t>11.10</t>
  </si>
  <si>
    <t>11.11</t>
  </si>
  <si>
    <t>11.12</t>
  </si>
  <si>
    <t>11.13</t>
  </si>
  <si>
    <t>Udlægning af usorteret grus</t>
  </si>
  <si>
    <t>12.3</t>
  </si>
  <si>
    <t>12.10</t>
  </si>
  <si>
    <t>12.11</t>
  </si>
  <si>
    <t>12.12</t>
  </si>
  <si>
    <t>3.13</t>
  </si>
  <si>
    <t>3.22</t>
  </si>
  <si>
    <t>12.13</t>
  </si>
  <si>
    <t>12.14</t>
  </si>
  <si>
    <t>13.2</t>
  </si>
  <si>
    <t>13.10</t>
  </si>
  <si>
    <t>13.11</t>
  </si>
  <si>
    <t>13.12</t>
  </si>
  <si>
    <t>13.13</t>
  </si>
  <si>
    <t>13.15.1</t>
  </si>
  <si>
    <t>13.7.1-3</t>
  </si>
  <si>
    <t>Etablering af Ø600 mm PE-brønd inkl. tilkobling</t>
  </si>
  <si>
    <t>14.2</t>
  </si>
  <si>
    <t>14.22</t>
  </si>
  <si>
    <t>14.1.1</t>
  </si>
  <si>
    <t>Etablering af nyt vandløb</t>
  </si>
  <si>
    <t>14.6.1</t>
  </si>
  <si>
    <t>14.17.1</t>
  </si>
  <si>
    <t>Omlægning af dræn (Ø160 mm PVC-rør)</t>
  </si>
  <si>
    <t>14.20.1</t>
  </si>
  <si>
    <t>Etablering af overkørsel (Ø500 mm PE-rør)</t>
  </si>
  <si>
    <t>2.1-2.5</t>
  </si>
  <si>
    <t>2.6</t>
  </si>
  <si>
    <t>Arbejdsplads at etablere, drifte og rømme, ledelse, kontrol, afsæt-</t>
  </si>
  <si>
    <t>Delområder</t>
  </si>
  <si>
    <t>Levering og indbygning af drænrør (Ø110 mm)</t>
  </si>
  <si>
    <t>Levering og indbygning af PVC-fastrør (110 mm)</t>
  </si>
  <si>
    <t>Levering og indbygning af PVC-fastrør (160 mm)</t>
  </si>
  <si>
    <t>Levering og indbygning af PVC-fastrør (200 mm)</t>
  </si>
  <si>
    <t>Etablering af sandfangsbrønd (Ø600 mm PE)</t>
  </si>
  <si>
    <t>Genslyngning af Egtved Å (opgravning og indbygning)</t>
  </si>
  <si>
    <t>Terrænregulering langs markvej</t>
  </si>
  <si>
    <t>Overløbstærskel m sten (inkl. jernplade)</t>
  </si>
  <si>
    <t>Genslyngning af Vejle Å (opgravning, transport og indbygning)</t>
  </si>
  <si>
    <t>Omlægning af dræn (Ø160 mm PVC). Inkl. sikringssten.</t>
  </si>
  <si>
    <t>Etablering af nye vandløb (6.1.1, 6.1.2, 6.1.3)</t>
  </si>
  <si>
    <t>Terrænhævning (6.23.1-6.23.5)</t>
  </si>
  <si>
    <t>Etablering af vandløb (7.1.1 og 7.1.2)</t>
  </si>
  <si>
    <t>8.1.7-8</t>
  </si>
  <si>
    <t>12.1.1</t>
  </si>
  <si>
    <t>12.1.2-3</t>
  </si>
  <si>
    <t>12.1.4-8</t>
  </si>
  <si>
    <t>Nyt vandløbstrace</t>
  </si>
  <si>
    <t>Samlede anlægstiltag</t>
  </si>
  <si>
    <t>Styring og samarbejde</t>
  </si>
  <si>
    <t xml:space="preserve">   Usorteret blanding</t>
  </si>
  <si>
    <t>1.2.1</t>
  </si>
  <si>
    <t>Udlægning af grus og sten øvre stryg Egtved Å</t>
  </si>
  <si>
    <t>1.2.2</t>
  </si>
  <si>
    <t>Udlægning af grus og sten nedre stryg Egtved Å</t>
  </si>
  <si>
    <t>Terrænregulering i have og genetablering af græsplæne</t>
  </si>
  <si>
    <t>1.22.4</t>
  </si>
  <si>
    <t>Afgravning østlig brink i Egtved Å</t>
  </si>
  <si>
    <t>Strømsten til retablering</t>
  </si>
  <si>
    <t>Usorteret stenblanding til retablering</t>
  </si>
  <si>
    <t>2.7</t>
  </si>
  <si>
    <t>m</t>
  </si>
  <si>
    <t>Erstatningshegn, nedtagning og opsætning</t>
  </si>
  <si>
    <t>3.6.1</t>
  </si>
  <si>
    <t>Afskrab af plantemateriale</t>
  </si>
  <si>
    <t>Etablering af dyb rørlægning (160 mm PVC-rør)</t>
  </si>
  <si>
    <t>5.1.2</t>
  </si>
  <si>
    <t>5.2.1</t>
  </si>
  <si>
    <t>6.20.1</t>
  </si>
  <si>
    <t xml:space="preserve">Ø1000 PE-rør inkl. stensikring og indbygning </t>
  </si>
  <si>
    <t>7.23.1</t>
  </si>
  <si>
    <t>7.23.2</t>
  </si>
  <si>
    <t>8.23.1</t>
  </si>
  <si>
    <t>8.23.2</t>
  </si>
  <si>
    <t>8.23.15</t>
  </si>
  <si>
    <t>Jordpåfyldning med groft gydegrus</t>
  </si>
  <si>
    <t>8.25.3</t>
  </si>
  <si>
    <t>8.25.4</t>
  </si>
  <si>
    <t>Opgravning af gamle stenmaterialer på stryg</t>
  </si>
  <si>
    <t>8.25.5</t>
  </si>
  <si>
    <t>Genetablering af drikkested</t>
  </si>
  <si>
    <t>Etablering af røroverkørsel: 6 m Ø1200 mm PE-rør</t>
  </si>
  <si>
    <t>Etablering af røroverkørsel: 6m Ø1200 mm PE-rør</t>
  </si>
  <si>
    <t>Udlægning af grus og sten i Vejle Å (8.2.1, 8.2.2, 8.2.6 og 8.2.8)</t>
  </si>
  <si>
    <t>8.1.1</t>
  </si>
  <si>
    <t>Genslyngning af Vork Bæk, nedre</t>
  </si>
  <si>
    <t>Genslyngning af Vork Bæk, øvre</t>
  </si>
  <si>
    <t>Etablering af nyt vandløb (8.1.2, 8.1.5, 8.1.6 og 8.1.10)</t>
  </si>
  <si>
    <t>Tilpasning og oprydning af dambrugsområde med gravemaksine</t>
  </si>
  <si>
    <t>Udlægning af sten og grus i Vork Bæk m.m.</t>
  </si>
  <si>
    <t>Jordpåfyldning ny overgang</t>
  </si>
  <si>
    <t>Jordpåfyldning eksisterende vej</t>
  </si>
  <si>
    <t>9.2</t>
  </si>
  <si>
    <t>Udlægning af sten og grus Småkær Bæk</t>
  </si>
  <si>
    <t>Udlægning af sten og grus Vejle Å</t>
  </si>
  <si>
    <t>Genslyngning af Småkær bæk</t>
  </si>
  <si>
    <t>10.1.1</t>
  </si>
  <si>
    <t>Terrænhævning med sten og grus (groft gydegrus)</t>
  </si>
  <si>
    <t>10.20.1</t>
  </si>
  <si>
    <t>10.2.3</t>
  </si>
  <si>
    <r>
      <t>Genslyngning af Ødsted Bæk</t>
    </r>
    <r>
      <rPr>
        <i/>
        <sz val="10"/>
        <rFont val="Arial"/>
        <family val="2"/>
      </rPr>
      <t xml:space="preserve"> (post kan udgå)</t>
    </r>
  </si>
  <si>
    <r>
      <t xml:space="preserve">Udlægning af grus og sten i Ødsted Bæk </t>
    </r>
    <r>
      <rPr>
        <i/>
        <sz val="10"/>
        <rFont val="Arial"/>
        <family val="2"/>
      </rPr>
      <t xml:space="preserve">(post kan udgå) </t>
    </r>
  </si>
  <si>
    <t>Udlægning af grus i tilløb fra syd (usorteret blanding)</t>
  </si>
  <si>
    <t>11.22.1</t>
  </si>
  <si>
    <t>11.22.2</t>
  </si>
  <si>
    <t>Afgravning til terræntærskel</t>
  </si>
  <si>
    <t>11.23.1</t>
  </si>
  <si>
    <t>Afgravning af topjord</t>
  </si>
  <si>
    <t xml:space="preserve">Udplannering og terrænregulering </t>
  </si>
  <si>
    <t>13.5.1-4</t>
  </si>
  <si>
    <t>Etablering af 4 fladvander (afgravning af jord)</t>
  </si>
  <si>
    <t>13.6.1-2</t>
  </si>
  <si>
    <t>Etablering af 2 søer (afgravning af jord)</t>
  </si>
  <si>
    <t>Etablering af 3 stk. overløbstærskler m. usorteret blanding</t>
  </si>
  <si>
    <t>12.22.1</t>
  </si>
  <si>
    <t>Afgravning af brink langs Keldkær Bæk</t>
  </si>
  <si>
    <t>Overkørsel med sten (usorteret blanding)</t>
  </si>
  <si>
    <t>12.21.1-2</t>
  </si>
  <si>
    <t>14.23.1</t>
  </si>
  <si>
    <t>m2</t>
  </si>
  <si>
    <t>Grov retablering af ridebane</t>
  </si>
  <si>
    <t>Udplannering af jord</t>
  </si>
  <si>
    <t>Etablering af overkørsel (Ø800 mm PE)</t>
  </si>
  <si>
    <t>10.22.1</t>
  </si>
  <si>
    <t>10.23.2</t>
  </si>
  <si>
    <t>Afgravning af jord fra brinker</t>
  </si>
  <si>
    <t>Udplannering, harvning of eftersåning</t>
  </si>
  <si>
    <r>
      <t xml:space="preserve">Etablering af røroverkørsel Ødsted Bæk: 6 m Ø2000 mm fladbundet rør </t>
    </r>
    <r>
      <rPr>
        <i/>
        <sz val="10"/>
        <rFont val="Arial"/>
        <family val="2"/>
      </rPr>
      <t>(post kan udgå)</t>
    </r>
  </si>
  <si>
    <t>ning, skiltning, ATV m.m. (Dvs. alle afsnit under afsnit 2 undtagen 2.6)</t>
  </si>
  <si>
    <t>Leje, levering, udlægning, intern flytning, nødvendige vige- og vendepladser samt fjernelse og rengøring (300 dage)</t>
  </si>
  <si>
    <t>Uforudset håndtering og flytning af 100 m kørepladevej 20 gange</t>
  </si>
  <si>
    <t>Oprydning og genskabelse af kildevæld (gravemaskintimer)</t>
  </si>
  <si>
    <t>Reparation/forstærkning af vej m. stabilgrus</t>
  </si>
  <si>
    <t xml:space="preserve">Bortkørsel og deponering af affald </t>
  </si>
  <si>
    <t>Manuelt arbejde med håndredskaber</t>
  </si>
  <si>
    <t>Terrænregulering ved åslyng m.m.</t>
  </si>
  <si>
    <t>Ekstra usorteret stenblanding, udlagt</t>
  </si>
  <si>
    <t>Reperation af skader på Bindeballestien og øvrige grusveje, stabilgrus og afretning</t>
  </si>
  <si>
    <t>OBS. Tilbudslistens regnefunktioner benyttes på entreprenørens eget ansvar.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</si>
</sst>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kr&quot;\ * #,##0.00_);_(&quot;kr&quot;\ * \(#,##0.00\);_(&quot;kr&quot;\ * &quot;-&quot;??_);_(@_)"/>
    <numFmt numFmtId="165" formatCode="_ * #,##0.00_ ;_ * \-#,##0.00_ ;_ * &quot;-&quot;??_ ;_ @_ 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sz val="15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sz val="8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</cellStyleXfs>
  <cellXfs count="145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3" fontId="0" fillId="0" borderId="0" xfId="0" applyNumberFormat="1"/>
    <xf numFmtId="3" fontId="0" fillId="0" borderId="2" xfId="0" applyNumberFormat="1" applyBorder="1"/>
    <xf numFmtId="3" fontId="0" fillId="0" borderId="3" xfId="0" applyNumberFormat="1" applyBorder="1"/>
    <xf numFmtId="3" fontId="0" fillId="0" borderId="4" xfId="0" applyNumberFormat="1" applyBorder="1"/>
    <xf numFmtId="3" fontId="0" fillId="0" borderId="5" xfId="0" applyNumberFormat="1" applyBorder="1"/>
    <xf numFmtId="164" fontId="0" fillId="0" borderId="0" xfId="1" applyFont="1"/>
    <xf numFmtId="0" fontId="0" fillId="0" borderId="6" xfId="0" applyBorder="1"/>
    <xf numFmtId="0" fontId="6" fillId="0" borderId="4" xfId="0" applyFont="1" applyBorder="1"/>
    <xf numFmtId="0" fontId="0" fillId="0" borderId="7" xfId="0" applyBorder="1"/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Protection="1">
      <protection locked="0"/>
    </xf>
    <xf numFmtId="164" fontId="0" fillId="0" borderId="0" xfId="1" applyFont="1" applyFill="1" applyBorder="1" applyProtection="1">
      <protection locked="0"/>
    </xf>
    <xf numFmtId="0" fontId="10" fillId="0" borderId="0" xfId="0" applyFont="1" applyProtection="1">
      <protection locked="0"/>
    </xf>
    <xf numFmtId="164" fontId="10" fillId="0" borderId="0" xfId="1" applyFont="1" applyFill="1" applyBorder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0" fontId="10" fillId="0" borderId="0" xfId="0" applyFont="1" applyAlignment="1" applyProtection="1">
      <alignment horizontal="center"/>
      <protection locked="0"/>
    </xf>
    <xf numFmtId="164" fontId="10" fillId="0" borderId="0" xfId="1" applyFont="1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10" fillId="0" borderId="1" xfId="0" applyFont="1" applyBorder="1" applyProtection="1">
      <protection locked="0"/>
    </xf>
    <xf numFmtId="164" fontId="10" fillId="0" borderId="1" xfId="1" applyFont="1" applyFill="1" applyBorder="1" applyProtection="1">
      <protection locked="0"/>
    </xf>
    <xf numFmtId="3" fontId="0" fillId="0" borderId="1" xfId="0" applyNumberFormat="1" applyBorder="1"/>
    <xf numFmtId="0" fontId="7" fillId="0" borderId="0" xfId="0" applyFont="1" applyAlignment="1">
      <alignment horizontal="right"/>
    </xf>
    <xf numFmtId="3" fontId="0" fillId="0" borderId="6" xfId="0" applyNumberFormat="1" applyBorder="1"/>
    <xf numFmtId="0" fontId="6" fillId="0" borderId="0" xfId="0" applyFont="1"/>
    <xf numFmtId="0" fontId="0" fillId="0" borderId="1" xfId="0" applyBorder="1" applyProtection="1">
      <protection locked="0"/>
    </xf>
    <xf numFmtId="0" fontId="11" fillId="0" borderId="1" xfId="0" applyFont="1" applyBorder="1" applyProtection="1">
      <protection locked="0"/>
    </xf>
    <xf numFmtId="164" fontId="11" fillId="0" borderId="1" xfId="1" applyFont="1" applyFill="1" applyBorder="1" applyProtection="1">
      <protection locked="0"/>
    </xf>
    <xf numFmtId="0" fontId="13" fillId="0" borderId="0" xfId="0" applyFont="1" applyProtection="1">
      <protection locked="0"/>
    </xf>
    <xf numFmtId="164" fontId="0" fillId="0" borderId="1" xfId="1" applyFont="1" applyBorder="1"/>
    <xf numFmtId="17" fontId="0" fillId="0" borderId="0" xfId="0" applyNumberFormat="1" applyProtection="1">
      <protection locked="0"/>
    </xf>
    <xf numFmtId="0" fontId="0" fillId="2" borderId="2" xfId="0" applyFill="1" applyBorder="1" applyAlignment="1">
      <alignment horizontal="left"/>
    </xf>
    <xf numFmtId="0" fontId="0" fillId="2" borderId="2" xfId="0" applyFill="1" applyBorder="1"/>
    <xf numFmtId="3" fontId="0" fillId="2" borderId="2" xfId="0" applyNumberFormat="1" applyFill="1" applyBorder="1"/>
    <xf numFmtId="0" fontId="0" fillId="2" borderId="9" xfId="0" applyFill="1" applyBorder="1" applyAlignment="1">
      <alignment horizontal="centerContinuous"/>
    </xf>
    <xf numFmtId="0" fontId="0" fillId="2" borderId="10" xfId="0" applyFill="1" applyBorder="1" applyAlignment="1">
      <alignment horizontal="centerContinuous"/>
    </xf>
    <xf numFmtId="0" fontId="0" fillId="2" borderId="3" xfId="0" applyFill="1" applyBorder="1" applyAlignment="1">
      <alignment horizontal="left"/>
    </xf>
    <xf numFmtId="0" fontId="0" fillId="2" borderId="3" xfId="0" applyFill="1" applyBorder="1"/>
    <xf numFmtId="3" fontId="0" fillId="2" borderId="3" xfId="0" applyNumberFormat="1" applyFill="1" applyBorder="1"/>
    <xf numFmtId="0" fontId="0" fillId="2" borderId="1" xfId="0" applyFill="1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0" fontId="10" fillId="0" borderId="0" xfId="0" applyFont="1" applyAlignment="1" applyProtection="1">
      <alignment horizontal="left"/>
      <protection locked="0"/>
    </xf>
    <xf numFmtId="3" fontId="5" fillId="0" borderId="4" xfId="0" applyNumberFormat="1" applyFont="1" applyBorder="1"/>
    <xf numFmtId="0" fontId="5" fillId="0" borderId="0" xfId="0" applyFont="1"/>
    <xf numFmtId="3" fontId="0" fillId="3" borderId="8" xfId="0" applyNumberFormat="1" applyFill="1" applyBorder="1"/>
    <xf numFmtId="3" fontId="0" fillId="3" borderId="5" xfId="0" applyNumberFormat="1" applyFill="1" applyBorder="1"/>
    <xf numFmtId="0" fontId="14" fillId="0" borderId="4" xfId="0" applyFont="1" applyBorder="1"/>
    <xf numFmtId="0" fontId="10" fillId="0" borderId="0" xfId="0" applyFont="1"/>
    <xf numFmtId="0" fontId="0" fillId="3" borderId="5" xfId="0" applyFill="1" applyBorder="1"/>
    <xf numFmtId="0" fontId="5" fillId="0" borderId="0" xfId="0" applyFont="1" applyAlignment="1">
      <alignment horizontal="right"/>
    </xf>
    <xf numFmtId="164" fontId="5" fillId="0" borderId="0" xfId="1" applyFont="1" applyFill="1" applyBorder="1" applyAlignment="1" applyProtection="1">
      <alignment horizontal="right"/>
      <protection locked="0"/>
    </xf>
    <xf numFmtId="0" fontId="0" fillId="0" borderId="7" xfId="0" applyBorder="1" applyAlignment="1">
      <alignment horizontal="center"/>
    </xf>
    <xf numFmtId="0" fontId="5" fillId="0" borderId="4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 wrapText="1"/>
    </xf>
    <xf numFmtId="0" fontId="0" fillId="3" borderId="2" xfId="0" applyFill="1" applyBorder="1"/>
    <xf numFmtId="0" fontId="5" fillId="0" borderId="0" xfId="0" applyFont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3" fontId="10" fillId="0" borderId="0" xfId="0" applyNumberFormat="1" applyFont="1"/>
    <xf numFmtId="0" fontId="5" fillId="3" borderId="5" xfId="0" applyFont="1" applyFill="1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4" borderId="0" xfId="0" applyFill="1" applyProtection="1">
      <protection locked="0"/>
    </xf>
    <xf numFmtId="164" fontId="0" fillId="4" borderId="0" xfId="1" applyFont="1" applyFill="1" applyBorder="1" applyProtection="1">
      <protection locked="0"/>
    </xf>
    <xf numFmtId="0" fontId="9" fillId="4" borderId="0" xfId="0" applyFont="1" applyFill="1" applyProtection="1">
      <protection locked="0"/>
    </xf>
    <xf numFmtId="0" fontId="0" fillId="0" borderId="3" xfId="0" applyBorder="1" applyAlignment="1">
      <alignment horizontal="center"/>
    </xf>
    <xf numFmtId="0" fontId="0" fillId="0" borderId="8" xfId="0" applyBorder="1"/>
    <xf numFmtId="0" fontId="0" fillId="0" borderId="5" xfId="0" applyBorder="1" applyAlignment="1">
      <alignment horizontal="left"/>
    </xf>
    <xf numFmtId="0" fontId="4" fillId="0" borderId="0" xfId="2" applyAlignment="1">
      <alignment horizontal="left" vertical="center"/>
    </xf>
    <xf numFmtId="0" fontId="15" fillId="0" borderId="0" xfId="2" applyFont="1" applyAlignment="1">
      <alignment horizontal="left" vertical="center" wrapText="1"/>
    </xf>
    <xf numFmtId="0" fontId="0" fillId="2" borderId="2" xfId="0" applyFill="1" applyBorder="1" applyAlignment="1">
      <alignment horizontal="center"/>
    </xf>
    <xf numFmtId="0" fontId="3" fillId="0" borderId="4" xfId="2" applyFont="1" applyBorder="1" applyAlignment="1">
      <alignment horizontal="left" vertical="center" wrapText="1"/>
    </xf>
    <xf numFmtId="0" fontId="3" fillId="0" borderId="6" xfId="2" applyFont="1" applyBorder="1" applyAlignment="1">
      <alignment horizontal="center" vertical="center"/>
    </xf>
    <xf numFmtId="0" fontId="4" fillId="0" borderId="6" xfId="2" applyBorder="1" applyAlignment="1">
      <alignment horizontal="center" vertical="center"/>
    </xf>
    <xf numFmtId="0" fontId="15" fillId="0" borderId="4" xfId="2" applyFont="1" applyBorder="1" applyAlignment="1">
      <alignment horizontal="center" vertical="center" wrapText="1"/>
    </xf>
    <xf numFmtId="0" fontId="4" fillId="0" borderId="4" xfId="2" applyBorder="1" applyAlignment="1">
      <alignment horizontal="center" vertical="center"/>
    </xf>
    <xf numFmtId="0" fontId="16" fillId="0" borderId="0" xfId="0" applyFont="1"/>
    <xf numFmtId="0" fontId="5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/>
    </xf>
    <xf numFmtId="0" fontId="5" fillId="3" borderId="2" xfId="0" applyFont="1" applyFill="1" applyBorder="1"/>
    <xf numFmtId="0" fontId="5" fillId="0" borderId="6" xfId="0" applyFont="1" applyBorder="1" applyAlignment="1">
      <alignment horizontal="center"/>
    </xf>
    <xf numFmtId="3" fontId="0" fillId="5" borderId="6" xfId="0" applyNumberFormat="1" applyFill="1" applyBorder="1"/>
    <xf numFmtId="3" fontId="0" fillId="5" borderId="4" xfId="0" applyNumberFormat="1" applyFill="1" applyBorder="1"/>
    <xf numFmtId="3" fontId="5" fillId="5" borderId="4" xfId="0" applyNumberFormat="1" applyFont="1" applyFill="1" applyBorder="1"/>
    <xf numFmtId="3" fontId="0" fillId="0" borderId="0" xfId="0" applyNumberFormat="1" applyAlignment="1">
      <alignment horizontal="center"/>
    </xf>
    <xf numFmtId="0" fontId="5" fillId="0" borderId="4" xfId="0" quotePrefix="1" applyFont="1" applyBorder="1"/>
    <xf numFmtId="0" fontId="18" fillId="0" borderId="4" xfId="0" applyFont="1" applyBorder="1"/>
    <xf numFmtId="3" fontId="5" fillId="0" borderId="4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8" fillId="0" borderId="0" xfId="0" applyFont="1"/>
    <xf numFmtId="0" fontId="18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center" vertical="top" wrapText="1"/>
    </xf>
    <xf numFmtId="0" fontId="2" fillId="0" borderId="4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4" xfId="0" applyFont="1" applyBorder="1" applyAlignment="1">
      <alignment horizontal="left" vertical="top" wrapText="1" indent="1"/>
    </xf>
    <xf numFmtId="0" fontId="5" fillId="0" borderId="0" xfId="0" applyFont="1" applyAlignment="1">
      <alignment horizontal="left" vertical="top" wrapText="1" indent="1"/>
    </xf>
    <xf numFmtId="0" fontId="18" fillId="0" borderId="4" xfId="0" applyFont="1" applyBorder="1" applyAlignment="1">
      <alignment horizontal="left" indent="1"/>
    </xf>
    <xf numFmtId="0" fontId="18" fillId="0" borderId="4" xfId="0" quotePrefix="1" applyFont="1" applyBorder="1" applyAlignment="1">
      <alignment horizontal="left" indent="1"/>
    </xf>
    <xf numFmtId="0" fontId="5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/>
    <xf numFmtId="3" fontId="6" fillId="2" borderId="2" xfId="0" applyNumberFormat="1" applyFont="1" applyFill="1" applyBorder="1"/>
    <xf numFmtId="0" fontId="6" fillId="2" borderId="9" xfId="0" applyFont="1" applyFill="1" applyBorder="1" applyAlignment="1">
      <alignment horizontal="centerContinuous"/>
    </xf>
    <xf numFmtId="0" fontId="6" fillId="2" borderId="10" xfId="0" applyFont="1" applyFill="1" applyBorder="1" applyAlignment="1">
      <alignment horizontal="centerContinuous"/>
    </xf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/>
    <xf numFmtId="3" fontId="6" fillId="2" borderId="3" xfId="0" applyNumberFormat="1" applyFont="1" applyFill="1" applyBorder="1"/>
    <xf numFmtId="0" fontId="6" fillId="2" borderId="1" xfId="0" applyFont="1" applyFill="1" applyBorder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3" fontId="0" fillId="0" borderId="6" xfId="0" applyNumberFormat="1" applyBorder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6" fillId="2" borderId="7" xfId="0" applyFont="1" applyFill="1" applyBorder="1"/>
    <xf numFmtId="3" fontId="6" fillId="2" borderId="4" xfId="0" applyNumberFormat="1" applyFont="1" applyFill="1" applyBorder="1"/>
    <xf numFmtId="0" fontId="6" fillId="2" borderId="11" xfId="0" applyFont="1" applyFill="1" applyBorder="1"/>
    <xf numFmtId="0" fontId="6" fillId="0" borderId="4" xfId="0" applyFont="1" applyBorder="1" applyAlignment="1">
      <alignment horizontal="center"/>
    </xf>
    <xf numFmtId="0" fontId="5" fillId="3" borderId="0" xfId="0" applyFont="1" applyFill="1"/>
    <xf numFmtId="3" fontId="0" fillId="0" borderId="4" xfId="0" applyNumberFormat="1" applyBorder="1" applyAlignment="1">
      <alignment horizontal="center"/>
    </xf>
    <xf numFmtId="0" fontId="5" fillId="0" borderId="4" xfId="0" applyFont="1" applyBorder="1" applyAlignment="1">
      <alignment vertical="center"/>
    </xf>
    <xf numFmtId="0" fontId="5" fillId="3" borderId="4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wrapText="1"/>
    </xf>
    <xf numFmtId="3" fontId="5" fillId="0" borderId="0" xfId="0" applyNumberFormat="1" applyFont="1" applyAlignment="1">
      <alignment horizontal="center" vertical="top" wrapText="1"/>
    </xf>
    <xf numFmtId="0" fontId="1" fillId="0" borderId="4" xfId="2" applyFont="1" applyBorder="1" applyAlignment="1">
      <alignment horizontal="left" vertical="center" wrapText="1"/>
    </xf>
    <xf numFmtId="3" fontId="4" fillId="0" borderId="6" xfId="2" applyNumberForma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0" fillId="0" borderId="0" xfId="0"/>
  </cellXfs>
  <cellStyles count="4">
    <cellStyle name="Komma 2" xfId="3" xr:uid="{643BC144-9F70-42A9-BC4A-A5EDEF75D2F1}"/>
    <cellStyle name="Normal" xfId="0" builtinId="0"/>
    <cellStyle name="Normal 2" xfId="2" xr:uid="{5E24D942-F1E4-4807-B7BA-3466ACFAD1A3}"/>
    <cellStyle name="Valuta" xfId="1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285750</xdr:colOff>
      <xdr:row>15</xdr:row>
      <xdr:rowOff>152400</xdr:rowOff>
    </xdr:from>
    <xdr:to>
      <xdr:col>9</xdr:col>
      <xdr:colOff>438150</xdr:colOff>
      <xdr:row>15</xdr:row>
      <xdr:rowOff>152400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>
          <a:off x="4219575" y="5695950"/>
          <a:ext cx="1352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imon Reuss Rahbek" id="{BB3F4068-6C02-4592-B686-C8113FB5A510}" userId="S::SRR@envidan.dk::87b6365d-d940-40c9-bf45-c6edd07232a8" providerId="AD"/>
</personList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38" dT="2025-05-13T06:23:21.82" personId="{BB3F4068-6C02-4592-B686-C8113FB5A510}" id="{502DF7DB-B0B4-4B82-97A8-FE0980A13B23}">
    <text>Anlægstiltag delområde 1 i alt at overføre til side 2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J43"/>
  <sheetViews>
    <sheetView tabSelected="1" view="pageBreakPreview" zoomScale="90" zoomScaleNormal="75" zoomScaleSheetLayoutView="90" workbookViewId="0">
      <selection activeCell="F6" sqref="F6"/>
    </sheetView>
  </sheetViews>
  <sheetFormatPr defaultRowHeight="12.5" x14ac:dyDescent="0.25"/>
  <cols>
    <col min="1" max="1" width="1.453125" customWidth="1"/>
    <col min="2" max="2" width="5.453125" customWidth="1"/>
    <col min="8" max="8" width="6.453125" customWidth="1"/>
    <col min="9" max="9" width="18" style="11" customWidth="1"/>
    <col min="10" max="10" width="19.54296875" customWidth="1"/>
  </cols>
  <sheetData>
    <row r="1" spans="1:10" x14ac:dyDescent="0.25">
      <c r="A1" s="20"/>
      <c r="B1" s="20"/>
      <c r="C1" s="20"/>
      <c r="D1" s="20"/>
      <c r="E1" s="20"/>
      <c r="F1" s="20"/>
      <c r="G1" s="20"/>
      <c r="H1" s="20"/>
      <c r="I1" s="21"/>
      <c r="J1" s="20"/>
    </row>
    <row r="2" spans="1:10" ht="20" x14ac:dyDescent="0.4">
      <c r="A2" s="20"/>
      <c r="B2" s="78" t="s">
        <v>45</v>
      </c>
      <c r="C2" s="76"/>
      <c r="D2" s="76"/>
      <c r="E2" s="76"/>
      <c r="F2" s="76"/>
      <c r="G2" s="76"/>
      <c r="H2" s="76"/>
      <c r="I2" s="77"/>
      <c r="J2" s="20"/>
    </row>
    <row r="3" spans="1:10" ht="15.5" x14ac:dyDescent="0.35">
      <c r="A3" s="20"/>
      <c r="B3" s="22"/>
      <c r="C3" s="22"/>
      <c r="D3" s="22"/>
      <c r="E3" s="22"/>
      <c r="F3" s="22"/>
      <c r="G3" s="22"/>
      <c r="H3" s="22"/>
      <c r="I3" s="23"/>
      <c r="J3" s="20"/>
    </row>
    <row r="4" spans="1:10" ht="15.5" x14ac:dyDescent="0.35">
      <c r="A4" s="20"/>
      <c r="B4" s="24" t="s">
        <v>0</v>
      </c>
      <c r="C4" s="25"/>
      <c r="D4" s="25"/>
      <c r="E4" s="25"/>
      <c r="F4" s="25"/>
      <c r="G4" s="25"/>
      <c r="H4" s="25"/>
      <c r="I4" s="21"/>
      <c r="J4" s="20"/>
    </row>
    <row r="5" spans="1:10" ht="13" x14ac:dyDescent="0.3">
      <c r="A5" s="20"/>
      <c r="B5" s="26"/>
      <c r="C5" s="25"/>
      <c r="D5" s="25"/>
      <c r="E5" s="25"/>
      <c r="F5" s="25"/>
      <c r="G5" s="25"/>
      <c r="H5" s="25"/>
      <c r="I5" s="21"/>
      <c r="J5" s="20"/>
    </row>
    <row r="6" spans="1:10" x14ac:dyDescent="0.25">
      <c r="A6" s="20"/>
      <c r="B6" s="20"/>
      <c r="C6" s="20"/>
      <c r="D6" s="20"/>
      <c r="E6" s="20"/>
      <c r="F6" s="20"/>
      <c r="G6" s="20"/>
      <c r="H6" s="20"/>
      <c r="I6" s="21"/>
      <c r="J6" s="20"/>
    </row>
    <row r="7" spans="1:10" ht="15.5" x14ac:dyDescent="0.35">
      <c r="A7" s="20"/>
      <c r="B7" s="56" t="s">
        <v>29</v>
      </c>
      <c r="C7" s="22" t="s">
        <v>1</v>
      </c>
      <c r="D7" s="22"/>
      <c r="E7" s="22"/>
      <c r="F7" s="22"/>
      <c r="G7" s="22"/>
      <c r="H7" s="27" t="s">
        <v>2</v>
      </c>
      <c r="I7" s="72">
        <f>'Side 2-Arbejdsplads'!G29</f>
        <v>0</v>
      </c>
      <c r="J7" s="20"/>
    </row>
    <row r="8" spans="1:10" ht="15.5" x14ac:dyDescent="0.35">
      <c r="A8" s="20"/>
      <c r="B8" s="22"/>
      <c r="C8" s="22"/>
      <c r="D8" s="22"/>
      <c r="E8" s="22"/>
      <c r="F8" s="22"/>
      <c r="G8" s="22"/>
      <c r="H8" s="27"/>
      <c r="I8" s="72"/>
      <c r="J8" s="20"/>
    </row>
    <row r="9" spans="1:10" ht="15.5" x14ac:dyDescent="0.35">
      <c r="A9" s="20"/>
      <c r="B9" s="56" t="s">
        <v>30</v>
      </c>
      <c r="C9" s="22" t="s">
        <v>332</v>
      </c>
      <c r="D9" s="22"/>
      <c r="E9" s="22"/>
      <c r="F9" s="22"/>
      <c r="G9" s="22"/>
      <c r="H9" s="27" t="s">
        <v>2</v>
      </c>
      <c r="I9" s="72">
        <f>'Side 3-Samlede anlægstiltag'!D29</f>
        <v>0</v>
      </c>
      <c r="J9" s="20"/>
    </row>
    <row r="10" spans="1:10" ht="15.5" x14ac:dyDescent="0.35">
      <c r="A10" s="20"/>
      <c r="B10" s="22"/>
      <c r="C10" s="22"/>
      <c r="D10" s="22"/>
      <c r="E10" s="22"/>
      <c r="F10" s="22"/>
      <c r="G10" s="22"/>
      <c r="H10" s="27"/>
      <c r="I10" s="72"/>
      <c r="J10" s="20"/>
    </row>
    <row r="11" spans="1:10" ht="15.5" x14ac:dyDescent="0.35">
      <c r="A11" s="20"/>
      <c r="B11" s="22"/>
      <c r="C11" s="22"/>
      <c r="D11" s="22"/>
      <c r="E11" s="22"/>
      <c r="F11" s="22"/>
      <c r="G11" s="22"/>
      <c r="H11" s="22"/>
      <c r="I11" s="72"/>
      <c r="J11" s="25"/>
    </row>
    <row r="12" spans="1:10" ht="15.5" x14ac:dyDescent="0.35">
      <c r="A12" s="20"/>
      <c r="B12" s="22" t="s">
        <v>3</v>
      </c>
      <c r="C12" s="22"/>
      <c r="D12" s="22"/>
      <c r="E12" s="22"/>
      <c r="F12" s="22"/>
      <c r="G12" s="22"/>
      <c r="H12" s="27" t="s">
        <v>2</v>
      </c>
      <c r="I12" s="72">
        <f>SUM(I7:I10)</f>
        <v>0</v>
      </c>
      <c r="J12" s="20"/>
    </row>
    <row r="13" spans="1:10" ht="15.5" x14ac:dyDescent="0.35">
      <c r="A13" s="20"/>
      <c r="B13" s="22"/>
      <c r="C13" s="22"/>
      <c r="D13" s="22"/>
      <c r="E13" s="22"/>
      <c r="F13" s="22"/>
      <c r="G13" s="22"/>
      <c r="H13" s="22"/>
      <c r="I13" s="23"/>
      <c r="J13" s="20"/>
    </row>
    <row r="14" spans="1:10" ht="15.5" x14ac:dyDescent="0.35">
      <c r="A14" s="20"/>
      <c r="B14" s="22" t="s">
        <v>4</v>
      </c>
      <c r="C14" s="22"/>
      <c r="D14" s="22"/>
      <c r="E14" s="22"/>
      <c r="F14" s="22"/>
      <c r="G14" s="22"/>
      <c r="H14" s="27" t="s">
        <v>2</v>
      </c>
      <c r="I14" s="23">
        <f>I12*0.25</f>
        <v>0</v>
      </c>
      <c r="J14" s="20"/>
    </row>
    <row r="15" spans="1:10" ht="15.5" x14ac:dyDescent="0.35">
      <c r="A15" s="20"/>
      <c r="B15" s="22"/>
      <c r="C15" s="22"/>
      <c r="D15" s="22"/>
      <c r="E15" s="22"/>
      <c r="F15" s="22"/>
      <c r="G15" s="22"/>
      <c r="H15" s="22"/>
      <c r="I15" s="23"/>
      <c r="J15" s="20"/>
    </row>
    <row r="16" spans="1:10" ht="15.5" x14ac:dyDescent="0.35">
      <c r="A16" s="20"/>
      <c r="B16" s="22" t="s">
        <v>5</v>
      </c>
      <c r="C16" s="22"/>
      <c r="D16" s="22"/>
      <c r="E16" s="22"/>
      <c r="F16" s="22"/>
      <c r="G16" s="22"/>
      <c r="H16" s="27" t="s">
        <v>2</v>
      </c>
      <c r="I16" s="23">
        <f>I12+I14</f>
        <v>0</v>
      </c>
      <c r="J16" s="20"/>
    </row>
    <row r="17" spans="1:10" ht="15.5" x14ac:dyDescent="0.35">
      <c r="A17" s="20"/>
      <c r="B17" s="22"/>
      <c r="C17" s="22"/>
      <c r="D17" s="22"/>
      <c r="E17" s="22"/>
      <c r="F17" s="22"/>
      <c r="G17" s="22"/>
      <c r="H17" s="27"/>
      <c r="I17" s="23"/>
      <c r="J17" s="20"/>
    </row>
    <row r="18" spans="1:10" ht="15.5" x14ac:dyDescent="0.35">
      <c r="A18" s="20"/>
      <c r="B18" s="22"/>
      <c r="C18" s="22"/>
      <c r="D18" s="22"/>
      <c r="E18" s="22"/>
      <c r="F18" s="22"/>
      <c r="G18" s="22"/>
      <c r="H18" s="22"/>
      <c r="I18" s="23"/>
      <c r="J18" s="20"/>
    </row>
    <row r="19" spans="1:10" ht="15.5" x14ac:dyDescent="0.35">
      <c r="A19" s="20"/>
      <c r="B19" s="22" t="s">
        <v>6</v>
      </c>
      <c r="C19" s="22"/>
      <c r="D19" s="22"/>
      <c r="E19" s="22"/>
      <c r="F19" s="22"/>
      <c r="G19" s="22"/>
      <c r="H19" s="22"/>
      <c r="I19" s="23"/>
      <c r="J19" s="20"/>
    </row>
    <row r="20" spans="1:10" ht="15.5" x14ac:dyDescent="0.35">
      <c r="A20" s="20"/>
      <c r="B20" s="22" t="s">
        <v>7</v>
      </c>
      <c r="C20" s="22"/>
      <c r="D20" s="22"/>
      <c r="E20" s="22"/>
      <c r="F20" s="22"/>
      <c r="G20" s="22"/>
      <c r="H20" s="22"/>
      <c r="I20" s="23"/>
      <c r="J20" s="20"/>
    </row>
    <row r="21" spans="1:10" ht="15.5" x14ac:dyDescent="0.35">
      <c r="A21" s="20"/>
      <c r="B21" s="22" t="s">
        <v>25</v>
      </c>
      <c r="C21" s="22"/>
      <c r="D21" s="22"/>
      <c r="E21" s="22"/>
      <c r="F21" s="22"/>
      <c r="G21" s="22"/>
      <c r="H21" s="22"/>
      <c r="I21" s="23"/>
      <c r="J21" s="20"/>
    </row>
    <row r="22" spans="1:10" ht="15.5" x14ac:dyDescent="0.35">
      <c r="A22" s="20"/>
      <c r="B22" s="22" t="s">
        <v>26</v>
      </c>
      <c r="C22" s="22"/>
      <c r="D22" s="22"/>
      <c r="E22" s="22"/>
      <c r="F22" s="22"/>
      <c r="G22" s="22"/>
      <c r="H22" s="22"/>
      <c r="I22" s="23"/>
      <c r="J22" s="20"/>
    </row>
    <row r="23" spans="1:10" ht="15.5" x14ac:dyDescent="0.35">
      <c r="A23" s="20"/>
      <c r="B23" s="22"/>
      <c r="C23" s="22"/>
      <c r="D23" s="22"/>
      <c r="E23" s="22"/>
      <c r="F23" s="22"/>
      <c r="G23" s="22"/>
      <c r="H23" s="22"/>
      <c r="I23" s="23"/>
      <c r="J23" s="20"/>
    </row>
    <row r="24" spans="1:10" ht="15.5" x14ac:dyDescent="0.35">
      <c r="A24" s="20"/>
      <c r="B24" s="22" t="s">
        <v>422</v>
      </c>
      <c r="C24" s="22"/>
      <c r="D24" s="22"/>
      <c r="E24" s="22"/>
      <c r="F24" s="22"/>
      <c r="G24" s="22"/>
      <c r="H24" s="22"/>
      <c r="I24" s="23"/>
      <c r="J24" s="20"/>
    </row>
    <row r="25" spans="1:10" ht="15.5" x14ac:dyDescent="0.35">
      <c r="A25" s="20"/>
      <c r="B25" s="22"/>
      <c r="C25" s="22"/>
      <c r="D25" s="22"/>
      <c r="E25" s="22"/>
      <c r="F25" s="22"/>
      <c r="G25" s="22"/>
      <c r="H25" s="22"/>
      <c r="I25" s="23"/>
      <c r="J25" s="20"/>
    </row>
    <row r="26" spans="1:10" x14ac:dyDescent="0.25">
      <c r="A26" s="20"/>
    </row>
    <row r="27" spans="1:10" ht="15.5" x14ac:dyDescent="0.35">
      <c r="A27" s="20"/>
      <c r="B27" s="24" t="s">
        <v>8</v>
      </c>
      <c r="C27" s="22"/>
      <c r="D27" s="31"/>
      <c r="E27" s="31"/>
      <c r="F27" s="31"/>
      <c r="G27" s="31"/>
      <c r="H27" s="31"/>
      <c r="I27" s="32"/>
      <c r="J27" s="37"/>
    </row>
    <row r="28" spans="1:10" ht="15.5" x14ac:dyDescent="0.35">
      <c r="A28" s="20"/>
      <c r="B28" s="24"/>
      <c r="C28" s="22"/>
      <c r="D28" s="22"/>
      <c r="E28" s="22"/>
      <c r="F28" s="22"/>
      <c r="G28" s="22"/>
      <c r="H28" s="22"/>
      <c r="I28" s="23"/>
      <c r="J28" s="20"/>
    </row>
    <row r="29" spans="1:10" ht="15.5" x14ac:dyDescent="0.35">
      <c r="A29" s="20"/>
      <c r="B29" s="22"/>
      <c r="C29" s="22"/>
      <c r="D29" s="22"/>
      <c r="E29" s="22"/>
      <c r="F29" s="22"/>
      <c r="G29" s="22"/>
      <c r="H29" s="22"/>
      <c r="I29" s="23"/>
      <c r="J29" s="20"/>
    </row>
    <row r="30" spans="1:10" ht="15.5" x14ac:dyDescent="0.35">
      <c r="A30" s="20"/>
      <c r="B30" s="20"/>
      <c r="C30" s="20"/>
      <c r="D30" s="20"/>
      <c r="E30" s="20"/>
      <c r="F30" s="20"/>
      <c r="G30" s="20"/>
      <c r="H30" s="22"/>
      <c r="I30" s="23"/>
      <c r="J30" s="20"/>
    </row>
    <row r="31" spans="1:10" ht="15.5" x14ac:dyDescent="0.35">
      <c r="A31" s="20"/>
      <c r="B31" s="22" t="s">
        <v>10</v>
      </c>
      <c r="C31" s="22"/>
      <c r="D31" s="22"/>
      <c r="E31" s="22"/>
      <c r="G31" s="38"/>
      <c r="H31" s="38"/>
      <c r="I31" s="31" t="s">
        <v>23</v>
      </c>
      <c r="J31" s="39"/>
    </row>
    <row r="32" spans="1:10" ht="15.5" x14ac:dyDescent="0.35">
      <c r="A32" s="20"/>
      <c r="B32" s="40" t="s">
        <v>24</v>
      </c>
      <c r="C32" s="22"/>
      <c r="D32" s="22"/>
      <c r="E32" s="22"/>
      <c r="F32" s="22"/>
      <c r="G32" s="22"/>
      <c r="H32" s="22"/>
      <c r="I32" s="23"/>
      <c r="J32" s="20"/>
    </row>
    <row r="33" spans="1:10" ht="15.5" x14ac:dyDescent="0.35">
      <c r="A33" s="20"/>
      <c r="B33" s="22"/>
      <c r="C33" s="22"/>
      <c r="D33" s="22"/>
      <c r="E33" s="22"/>
      <c r="G33" s="22"/>
      <c r="H33" s="22"/>
      <c r="I33" s="22"/>
      <c r="J33" s="23"/>
    </row>
    <row r="34" spans="1:10" ht="15.5" x14ac:dyDescent="0.35">
      <c r="A34" s="20"/>
      <c r="B34" s="22"/>
      <c r="C34" s="22"/>
      <c r="D34" s="22"/>
      <c r="E34" s="22"/>
      <c r="G34" s="1"/>
      <c r="H34" s="1"/>
      <c r="I34" s="41"/>
      <c r="J34" s="1"/>
    </row>
    <row r="35" spans="1:10" ht="15.5" x14ac:dyDescent="0.35">
      <c r="A35" s="20"/>
      <c r="B35" s="22"/>
      <c r="C35" s="22"/>
      <c r="D35" s="22"/>
      <c r="E35" s="22"/>
      <c r="F35" s="22"/>
      <c r="G35" s="22"/>
      <c r="H35" s="22"/>
      <c r="I35" s="28" t="s">
        <v>11</v>
      </c>
      <c r="J35" s="23"/>
    </row>
    <row r="36" spans="1:10" x14ac:dyDescent="0.25">
      <c r="A36" s="20"/>
    </row>
    <row r="37" spans="1:10" ht="15.5" x14ac:dyDescent="0.35">
      <c r="A37" s="20"/>
      <c r="B37" s="22" t="s">
        <v>12</v>
      </c>
      <c r="C37" s="22"/>
      <c r="D37" s="22"/>
      <c r="E37" s="22"/>
      <c r="F37" s="22"/>
      <c r="G37" s="22"/>
      <c r="H37" s="22"/>
      <c r="I37" s="23"/>
      <c r="J37" s="20"/>
    </row>
    <row r="38" spans="1:10" ht="15.5" x14ac:dyDescent="0.35">
      <c r="A38" s="20"/>
      <c r="B38" s="22" t="s">
        <v>13</v>
      </c>
      <c r="C38" s="22"/>
      <c r="D38" s="22"/>
      <c r="E38" s="22"/>
      <c r="F38" s="22"/>
      <c r="G38" s="22"/>
      <c r="H38" s="22"/>
      <c r="I38" s="23"/>
      <c r="J38" s="20"/>
    </row>
    <row r="39" spans="1:10" ht="15.5" x14ac:dyDescent="0.35">
      <c r="A39" s="20"/>
      <c r="B39" s="22"/>
      <c r="C39" s="22"/>
      <c r="D39" s="22"/>
      <c r="E39" s="22"/>
      <c r="F39" s="22"/>
      <c r="G39" s="22"/>
      <c r="H39" s="22"/>
      <c r="I39" s="20"/>
      <c r="J39" s="29"/>
    </row>
    <row r="40" spans="1:10" ht="15.5" x14ac:dyDescent="0.35">
      <c r="A40" s="20"/>
      <c r="B40" s="90"/>
      <c r="C40" s="20"/>
      <c r="D40" s="20"/>
      <c r="E40" s="20"/>
      <c r="F40" s="42"/>
      <c r="G40" s="20"/>
      <c r="H40" s="20"/>
      <c r="I40" s="21"/>
      <c r="J40" s="65"/>
    </row>
    <row r="41" spans="1:10" x14ac:dyDescent="0.25">
      <c r="A41" s="20"/>
    </row>
    <row r="42" spans="1:10" ht="15.5" x14ac:dyDescent="0.35">
      <c r="A42" s="20"/>
      <c r="B42" s="20"/>
      <c r="C42" s="20"/>
      <c r="D42" s="20"/>
      <c r="E42" s="20"/>
      <c r="F42" s="20"/>
      <c r="G42" s="20"/>
      <c r="H42" s="20"/>
      <c r="I42" s="21"/>
      <c r="J42" s="29"/>
    </row>
    <row r="43" spans="1:10" x14ac:dyDescent="0.25">
      <c r="A43" s="20"/>
      <c r="B43" s="20"/>
      <c r="C43" s="20"/>
      <c r="D43" s="20"/>
      <c r="E43" s="20"/>
      <c r="F43" s="20"/>
      <c r="G43" s="20"/>
      <c r="H43" s="20"/>
      <c r="I43" s="21"/>
      <c r="J43" s="20"/>
    </row>
  </sheetData>
  <phoneticPr fontId="0" type="noConversion"/>
  <pageMargins left="0.53" right="0.3" top="0.43" bottom="0.39370078740157483" header="0.17" footer="0"/>
  <pageSetup paperSize="9" scale="93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25AE6-82AB-4284-B720-F3144008C9E5}">
  <sheetPr>
    <pageSetUpPr fitToPage="1"/>
  </sheetPr>
  <dimension ref="B1:I36"/>
  <sheetViews>
    <sheetView workbookViewId="0">
      <selection activeCell="F9" sqref="F9"/>
    </sheetView>
  </sheetViews>
  <sheetFormatPr defaultRowHeight="12.5" x14ac:dyDescent="0.25"/>
  <cols>
    <col min="3" max="3" width="49.1796875" customWidth="1"/>
    <col min="5" max="5" width="17.1796875" customWidth="1"/>
    <col min="6" max="6" width="14.453125" customWidth="1"/>
    <col min="7" max="7" width="13.81640625" customWidth="1"/>
    <col min="8" max="8" width="16.26953125" customWidth="1"/>
    <col min="9" max="9" width="13.81640625" customWidth="1"/>
  </cols>
  <sheetData>
    <row r="1" spans="2:9" ht="19" x14ac:dyDescent="0.4">
      <c r="B1" s="92" t="s">
        <v>21</v>
      </c>
      <c r="D1" s="53"/>
      <c r="E1" s="53"/>
      <c r="G1" s="6"/>
    </row>
    <row r="2" spans="2:9" ht="15.5" x14ac:dyDescent="0.35">
      <c r="B2" s="19" t="s">
        <v>46</v>
      </c>
      <c r="D2" s="53"/>
      <c r="E2" s="53"/>
      <c r="G2" s="6"/>
      <c r="H2" s="2"/>
      <c r="I2" s="34" t="s">
        <v>115</v>
      </c>
    </row>
    <row r="3" spans="2:9" x14ac:dyDescent="0.25">
      <c r="B3" s="53"/>
      <c r="D3" s="53"/>
      <c r="E3" s="53"/>
      <c r="G3" s="6"/>
    </row>
    <row r="4" spans="2:9" ht="13" x14ac:dyDescent="0.3">
      <c r="B4" s="114"/>
      <c r="C4" s="115"/>
      <c r="D4" s="114"/>
      <c r="E4" s="114"/>
      <c r="F4" s="115"/>
      <c r="G4" s="116"/>
      <c r="H4" s="117" t="s">
        <v>14</v>
      </c>
      <c r="I4" s="118"/>
    </row>
    <row r="5" spans="2:9" ht="13" x14ac:dyDescent="0.3">
      <c r="B5" s="119" t="s">
        <v>15</v>
      </c>
      <c r="C5" s="120" t="s">
        <v>9</v>
      </c>
      <c r="D5" s="119" t="s">
        <v>16</v>
      </c>
      <c r="E5" s="119" t="s">
        <v>27</v>
      </c>
      <c r="F5" s="120" t="s">
        <v>17</v>
      </c>
      <c r="G5" s="121" t="s">
        <v>18</v>
      </c>
      <c r="H5" s="122" t="s">
        <v>19</v>
      </c>
      <c r="I5" s="120" t="s">
        <v>18</v>
      </c>
    </row>
    <row r="6" spans="2:9" x14ac:dyDescent="0.25">
      <c r="B6" s="52"/>
      <c r="C6" s="3"/>
      <c r="D6" s="52"/>
      <c r="E6" s="52"/>
      <c r="F6" s="3"/>
      <c r="G6" s="7"/>
      <c r="H6" s="3"/>
      <c r="I6" s="9"/>
    </row>
    <row r="7" spans="2:9" x14ac:dyDescent="0.25">
      <c r="B7" s="30"/>
      <c r="C7" s="5" t="s">
        <v>108</v>
      </c>
      <c r="D7" s="75"/>
      <c r="E7" s="66"/>
      <c r="F7" s="5"/>
      <c r="G7" s="6"/>
      <c r="H7" s="5"/>
      <c r="I7" s="9"/>
    </row>
    <row r="8" spans="2:9" x14ac:dyDescent="0.25">
      <c r="B8" s="30"/>
      <c r="C8" s="5"/>
      <c r="D8" s="75"/>
      <c r="E8" s="66"/>
      <c r="F8" s="5"/>
      <c r="G8" s="6"/>
      <c r="H8" s="5"/>
      <c r="I8" s="9"/>
    </row>
    <row r="9" spans="2:9" x14ac:dyDescent="0.25">
      <c r="B9" s="54" t="s">
        <v>232</v>
      </c>
      <c r="C9" s="55" t="s">
        <v>160</v>
      </c>
      <c r="D9" s="94" t="s">
        <v>99</v>
      </c>
      <c r="E9" s="66">
        <v>8</v>
      </c>
      <c r="F9" s="5"/>
      <c r="G9" s="6">
        <f>+E9*F9</f>
        <v>0</v>
      </c>
      <c r="H9" s="5"/>
      <c r="I9" s="9"/>
    </row>
    <row r="10" spans="2:9" x14ac:dyDescent="0.25">
      <c r="B10" s="54" t="s">
        <v>233</v>
      </c>
      <c r="C10" s="55" t="s">
        <v>191</v>
      </c>
      <c r="D10" s="94" t="s">
        <v>99</v>
      </c>
      <c r="E10" s="66">
        <v>1</v>
      </c>
      <c r="F10" s="5"/>
      <c r="G10" s="6">
        <f t="shared" ref="G10:G28" si="0">+E10*F10</f>
        <v>0</v>
      </c>
      <c r="H10" s="5"/>
      <c r="I10" s="9"/>
    </row>
    <row r="11" spans="2:9" x14ac:dyDescent="0.25">
      <c r="B11" s="54" t="s">
        <v>221</v>
      </c>
      <c r="C11" s="55" t="s">
        <v>209</v>
      </c>
      <c r="D11" s="94" t="s">
        <v>127</v>
      </c>
      <c r="E11" s="53">
        <v>628</v>
      </c>
      <c r="F11" s="30"/>
      <c r="G11" s="6">
        <f t="shared" si="0"/>
        <v>0</v>
      </c>
      <c r="H11" s="5"/>
      <c r="I11" s="9"/>
    </row>
    <row r="12" spans="2:9" x14ac:dyDescent="0.25">
      <c r="B12" s="71" t="s">
        <v>222</v>
      </c>
      <c r="C12" s="55" t="s">
        <v>104</v>
      </c>
      <c r="D12" s="71" t="s">
        <v>127</v>
      </c>
      <c r="E12" s="75">
        <v>105</v>
      </c>
      <c r="F12" s="30"/>
      <c r="G12" s="6">
        <f t="shared" si="0"/>
        <v>0</v>
      </c>
      <c r="H12" s="5"/>
      <c r="I12" s="9"/>
    </row>
    <row r="13" spans="2:9" x14ac:dyDescent="0.25">
      <c r="B13" s="71" t="s">
        <v>223</v>
      </c>
      <c r="C13" s="55" t="s">
        <v>105</v>
      </c>
      <c r="D13" s="71" t="s">
        <v>99</v>
      </c>
      <c r="E13" s="53">
        <v>4</v>
      </c>
      <c r="F13" s="54"/>
      <c r="G13" s="6">
        <f t="shared" si="0"/>
        <v>0</v>
      </c>
      <c r="H13" s="5"/>
      <c r="I13" s="9"/>
    </row>
    <row r="14" spans="2:9" x14ac:dyDescent="0.25">
      <c r="B14" s="71" t="s">
        <v>224</v>
      </c>
      <c r="C14" s="55" t="s">
        <v>106</v>
      </c>
      <c r="D14" s="71" t="s">
        <v>127</v>
      </c>
      <c r="E14" s="71">
        <v>286</v>
      </c>
      <c r="F14" s="54"/>
      <c r="G14" s="6">
        <f t="shared" si="0"/>
        <v>0</v>
      </c>
      <c r="H14" s="5"/>
      <c r="I14" s="9"/>
    </row>
    <row r="15" spans="2:9" x14ac:dyDescent="0.25">
      <c r="B15" s="71" t="s">
        <v>225</v>
      </c>
      <c r="C15" s="55" t="s">
        <v>107</v>
      </c>
      <c r="D15" s="71" t="s">
        <v>127</v>
      </c>
      <c r="E15" s="53">
        <v>276</v>
      </c>
      <c r="F15" s="54"/>
      <c r="G15" s="6">
        <f t="shared" si="0"/>
        <v>0</v>
      </c>
      <c r="H15" s="5"/>
      <c r="I15" s="9"/>
    </row>
    <row r="16" spans="2:9" x14ac:dyDescent="0.25">
      <c r="B16" s="71" t="s">
        <v>234</v>
      </c>
      <c r="C16" s="55" t="s">
        <v>235</v>
      </c>
      <c r="D16" s="71" t="s">
        <v>99</v>
      </c>
      <c r="E16" s="53">
        <v>2</v>
      </c>
      <c r="F16" s="54"/>
      <c r="G16" s="6">
        <f t="shared" si="0"/>
        <v>0</v>
      </c>
      <c r="H16" s="5"/>
      <c r="I16" s="9"/>
    </row>
    <row r="17" spans="2:9" x14ac:dyDescent="0.25">
      <c r="B17" s="125"/>
      <c r="D17" s="125"/>
      <c r="E17" s="125"/>
      <c r="F17" s="30"/>
      <c r="G17" s="6"/>
      <c r="H17" s="5"/>
      <c r="I17" s="9"/>
    </row>
    <row r="18" spans="2:9" x14ac:dyDescent="0.25">
      <c r="B18" s="71"/>
      <c r="C18" s="58"/>
      <c r="D18" s="71"/>
      <c r="E18" s="71"/>
      <c r="F18" s="54"/>
      <c r="G18" s="6"/>
      <c r="H18" s="55"/>
      <c r="I18" s="9"/>
    </row>
    <row r="19" spans="2:9" x14ac:dyDescent="0.25">
      <c r="B19" s="71"/>
      <c r="C19" s="135" t="s">
        <v>130</v>
      </c>
      <c r="D19" s="71"/>
      <c r="E19" s="71"/>
      <c r="F19" s="30"/>
      <c r="G19" s="6"/>
      <c r="H19" s="5"/>
      <c r="I19" s="9"/>
    </row>
    <row r="20" spans="2:9" x14ac:dyDescent="0.25">
      <c r="B20" s="71" t="s">
        <v>226</v>
      </c>
      <c r="C20" s="58" t="s">
        <v>326</v>
      </c>
      <c r="D20" s="71" t="s">
        <v>34</v>
      </c>
      <c r="E20" s="53">
        <v>650</v>
      </c>
      <c r="F20" s="54"/>
      <c r="G20" s="6">
        <f t="shared" si="0"/>
        <v>0</v>
      </c>
      <c r="H20" s="5"/>
      <c r="I20" s="9"/>
    </row>
    <row r="21" spans="2:9" x14ac:dyDescent="0.25">
      <c r="B21" s="71" t="s">
        <v>227</v>
      </c>
      <c r="C21" s="58" t="s">
        <v>228</v>
      </c>
      <c r="D21" s="71" t="s">
        <v>127</v>
      </c>
      <c r="E21" s="71">
        <v>26</v>
      </c>
      <c r="F21" s="30"/>
      <c r="G21" s="6">
        <f t="shared" si="0"/>
        <v>0</v>
      </c>
      <c r="H21" s="5"/>
      <c r="I21" s="9"/>
    </row>
    <row r="22" spans="2:9" x14ac:dyDescent="0.25">
      <c r="B22" s="71" t="s">
        <v>229</v>
      </c>
      <c r="C22" s="58" t="s">
        <v>353</v>
      </c>
      <c r="D22" s="71" t="s">
        <v>127</v>
      </c>
      <c r="E22" s="30">
        <v>6</v>
      </c>
      <c r="F22" s="54"/>
      <c r="G22" s="6">
        <f t="shared" si="0"/>
        <v>0</v>
      </c>
      <c r="H22" s="5"/>
      <c r="I22" s="9"/>
    </row>
    <row r="23" spans="2:9" x14ac:dyDescent="0.25">
      <c r="B23" s="71" t="s">
        <v>354</v>
      </c>
      <c r="C23" s="55" t="s">
        <v>220</v>
      </c>
      <c r="D23" s="125" t="s">
        <v>34</v>
      </c>
      <c r="E23" s="53">
        <v>300</v>
      </c>
      <c r="F23" s="30"/>
      <c r="G23" s="6">
        <f t="shared" si="0"/>
        <v>0</v>
      </c>
      <c r="H23" s="5"/>
      <c r="I23" s="9"/>
    </row>
    <row r="24" spans="2:9" x14ac:dyDescent="0.25">
      <c r="B24" s="71" t="s">
        <v>355</v>
      </c>
      <c r="C24" s="55" t="s">
        <v>220</v>
      </c>
      <c r="D24" s="125" t="s">
        <v>34</v>
      </c>
      <c r="E24" s="53">
        <v>200</v>
      </c>
      <c r="F24" s="30"/>
      <c r="G24" s="6">
        <f t="shared" si="0"/>
        <v>0</v>
      </c>
      <c r="H24" s="5"/>
      <c r="I24" s="9"/>
    </row>
    <row r="25" spans="2:9" x14ac:dyDescent="0.25">
      <c r="B25" s="71" t="s">
        <v>230</v>
      </c>
      <c r="C25" s="58" t="s">
        <v>415</v>
      </c>
      <c r="D25" s="71" t="s">
        <v>231</v>
      </c>
      <c r="E25" s="75">
        <v>100</v>
      </c>
      <c r="F25" s="30"/>
      <c r="G25" s="6">
        <f t="shared" si="0"/>
        <v>0</v>
      </c>
      <c r="H25" s="5"/>
      <c r="I25" s="9"/>
    </row>
    <row r="26" spans="2:9" x14ac:dyDescent="0.25">
      <c r="B26" s="71"/>
      <c r="C26" s="58" t="s">
        <v>418</v>
      </c>
      <c r="D26" s="71" t="s">
        <v>231</v>
      </c>
      <c r="E26" s="75">
        <v>100</v>
      </c>
      <c r="F26" s="30"/>
      <c r="G26" s="6">
        <f t="shared" si="0"/>
        <v>0</v>
      </c>
      <c r="H26" s="5"/>
      <c r="I26" s="9"/>
    </row>
    <row r="27" spans="2:9" x14ac:dyDescent="0.25">
      <c r="B27" s="71"/>
      <c r="C27" s="58" t="s">
        <v>416</v>
      </c>
      <c r="D27" s="71" t="s">
        <v>34</v>
      </c>
      <c r="E27" s="71">
        <v>200</v>
      </c>
      <c r="F27" s="54"/>
      <c r="G27" s="6">
        <f t="shared" si="0"/>
        <v>0</v>
      </c>
      <c r="H27" s="5"/>
      <c r="I27" s="9"/>
    </row>
    <row r="28" spans="2:9" x14ac:dyDescent="0.25">
      <c r="B28" s="71"/>
      <c r="C28" s="58" t="s">
        <v>417</v>
      </c>
      <c r="D28" s="71" t="s">
        <v>124</v>
      </c>
      <c r="E28" s="30">
        <v>4</v>
      </c>
      <c r="F28" s="30"/>
      <c r="G28" s="6">
        <f t="shared" si="0"/>
        <v>0</v>
      </c>
      <c r="H28" s="5"/>
      <c r="I28" s="9"/>
    </row>
    <row r="29" spans="2:9" x14ac:dyDescent="0.25">
      <c r="B29" s="71"/>
      <c r="C29" s="58"/>
      <c r="D29" s="71"/>
      <c r="E29" s="30"/>
      <c r="F29" s="54"/>
      <c r="G29" s="9"/>
      <c r="H29" s="5"/>
      <c r="I29" s="9"/>
    </row>
    <row r="30" spans="2:9" x14ac:dyDescent="0.25">
      <c r="B30" s="71"/>
      <c r="C30" s="58"/>
      <c r="D30" s="71"/>
      <c r="E30" s="30"/>
      <c r="F30" s="30"/>
      <c r="G30" s="9"/>
      <c r="H30" s="5"/>
      <c r="I30" s="9"/>
    </row>
    <row r="31" spans="2:9" x14ac:dyDescent="0.25">
      <c r="B31" s="71"/>
      <c r="C31" s="58"/>
      <c r="D31" s="71"/>
      <c r="E31" s="30"/>
      <c r="F31" s="30"/>
      <c r="G31" s="9"/>
      <c r="H31" s="5"/>
      <c r="I31" s="9"/>
    </row>
    <row r="32" spans="2:9" x14ac:dyDescent="0.25">
      <c r="B32" s="54"/>
      <c r="C32" s="5"/>
      <c r="D32" s="30"/>
      <c r="E32" s="30"/>
      <c r="F32" s="30"/>
      <c r="G32" s="9"/>
      <c r="H32" s="5"/>
      <c r="I32" s="9"/>
    </row>
    <row r="33" spans="2:9" x14ac:dyDescent="0.25">
      <c r="B33" s="30"/>
      <c r="C33" s="5"/>
      <c r="D33" s="30"/>
      <c r="E33" s="30"/>
      <c r="F33" s="5"/>
      <c r="G33" s="9"/>
      <c r="H33" s="5"/>
      <c r="I33" s="9"/>
    </row>
    <row r="34" spans="2:9" x14ac:dyDescent="0.25">
      <c r="B34" s="30"/>
      <c r="C34" s="5"/>
      <c r="D34" s="30"/>
      <c r="E34" s="30"/>
      <c r="F34" s="5"/>
      <c r="G34" s="8"/>
      <c r="H34" s="5"/>
      <c r="I34" s="9"/>
    </row>
    <row r="35" spans="2:9" x14ac:dyDescent="0.25">
      <c r="B35" s="79"/>
      <c r="C35" s="73" t="s">
        <v>33</v>
      </c>
      <c r="D35" s="79"/>
      <c r="E35" s="79"/>
      <c r="F35" s="4"/>
      <c r="G35" s="60">
        <f>SUM(G9:G28)</f>
        <v>0</v>
      </c>
      <c r="H35" s="4"/>
      <c r="I35" s="10"/>
    </row>
    <row r="36" spans="2:9" x14ac:dyDescent="0.25">
      <c r="B36" s="53"/>
      <c r="D36" s="53"/>
      <c r="E36" s="53"/>
      <c r="G36" s="6"/>
    </row>
  </sheetData>
  <pageMargins left="0.7" right="0.7" top="0.75" bottom="0.75" header="0.3" footer="0.3"/>
  <pageSetup paperSize="9"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62"/>
  <sheetViews>
    <sheetView zoomScaleNormal="100" zoomScaleSheetLayoutView="90" workbookViewId="0">
      <selection activeCell="F9" sqref="F9"/>
    </sheetView>
  </sheetViews>
  <sheetFormatPr defaultRowHeight="12.5" x14ac:dyDescent="0.25"/>
  <cols>
    <col min="1" max="1" width="4.453125" customWidth="1"/>
    <col min="2" max="2" width="7.54296875" style="53" customWidth="1"/>
    <col min="3" max="3" width="55.54296875" customWidth="1"/>
    <col min="4" max="4" width="7.1796875" style="53" customWidth="1"/>
    <col min="5" max="5" width="14.1796875" style="53" customWidth="1"/>
    <col min="6" max="6" width="14.54296875" customWidth="1"/>
    <col min="7" max="7" width="14.54296875" style="6" customWidth="1"/>
    <col min="8" max="8" width="13.54296875" customWidth="1"/>
    <col min="9" max="9" width="14.54296875" customWidth="1"/>
  </cols>
  <sheetData>
    <row r="1" spans="2:9" ht="19" x14ac:dyDescent="0.4">
      <c r="B1" s="92" t="s">
        <v>21</v>
      </c>
    </row>
    <row r="2" spans="2:9" ht="15.5" x14ac:dyDescent="0.35">
      <c r="B2" s="19" t="s">
        <v>46</v>
      </c>
      <c r="H2" s="2"/>
      <c r="I2" s="34" t="s">
        <v>50</v>
      </c>
    </row>
    <row r="4" spans="2:9" ht="13" x14ac:dyDescent="0.3">
      <c r="B4" s="114"/>
      <c r="C4" s="115"/>
      <c r="D4" s="114"/>
      <c r="E4" s="114"/>
      <c r="F4" s="115"/>
      <c r="G4" s="116"/>
      <c r="H4" s="117" t="s">
        <v>14</v>
      </c>
      <c r="I4" s="118"/>
    </row>
    <row r="5" spans="2:9" ht="13" x14ac:dyDescent="0.3">
      <c r="B5" s="119" t="s">
        <v>15</v>
      </c>
      <c r="C5" s="120" t="s">
        <v>9</v>
      </c>
      <c r="D5" s="119" t="s">
        <v>16</v>
      </c>
      <c r="E5" s="119" t="s">
        <v>27</v>
      </c>
      <c r="F5" s="120" t="s">
        <v>17</v>
      </c>
      <c r="G5" s="121" t="s">
        <v>18</v>
      </c>
      <c r="H5" s="122" t="s">
        <v>19</v>
      </c>
      <c r="I5" s="120" t="s">
        <v>18</v>
      </c>
    </row>
    <row r="6" spans="2:9" x14ac:dyDescent="0.25">
      <c r="B6" s="52"/>
      <c r="C6" s="3"/>
      <c r="D6" s="52"/>
      <c r="E6" s="52"/>
      <c r="F6" s="3"/>
      <c r="G6" s="7"/>
      <c r="H6" s="3"/>
      <c r="I6" s="9"/>
    </row>
    <row r="7" spans="2:9" x14ac:dyDescent="0.25">
      <c r="B7" s="30"/>
      <c r="C7" s="5" t="s">
        <v>108</v>
      </c>
      <c r="D7" s="75"/>
      <c r="E7" s="66"/>
      <c r="F7" s="5"/>
      <c r="H7" s="5"/>
      <c r="I7" s="9"/>
    </row>
    <row r="8" spans="2:9" x14ac:dyDescent="0.25">
      <c r="B8" s="30"/>
      <c r="C8" s="5"/>
      <c r="D8" s="75"/>
      <c r="E8" s="66"/>
      <c r="F8" s="5"/>
      <c r="H8" s="5"/>
      <c r="I8" s="9"/>
    </row>
    <row r="9" spans="2:9" x14ac:dyDescent="0.25">
      <c r="B9" s="54" t="s">
        <v>237</v>
      </c>
      <c r="C9" s="55" t="s">
        <v>371</v>
      </c>
      <c r="D9" s="94" t="s">
        <v>34</v>
      </c>
      <c r="E9" s="66">
        <v>640</v>
      </c>
      <c r="F9" s="5"/>
      <c r="G9" s="6">
        <f>+E9*F9</f>
        <v>0</v>
      </c>
      <c r="H9" s="5"/>
      <c r="I9" s="9"/>
    </row>
    <row r="10" spans="2:9" x14ac:dyDescent="0.25">
      <c r="B10" s="54" t="s">
        <v>236</v>
      </c>
      <c r="C10" s="55" t="s">
        <v>373</v>
      </c>
      <c r="D10" s="71"/>
      <c r="E10" s="98"/>
      <c r="F10" s="5"/>
      <c r="H10" s="5"/>
      <c r="I10" s="9"/>
    </row>
    <row r="11" spans="2:9" ht="13" x14ac:dyDescent="0.3">
      <c r="B11" s="54"/>
      <c r="C11" s="100" t="s">
        <v>149</v>
      </c>
      <c r="D11" s="71" t="s">
        <v>34</v>
      </c>
      <c r="E11" s="98">
        <v>80</v>
      </c>
      <c r="F11" s="5"/>
      <c r="G11" s="6">
        <f t="shared" ref="G10:G58" si="0">+E11*F11</f>
        <v>0</v>
      </c>
      <c r="H11" s="5"/>
      <c r="I11" s="9"/>
    </row>
    <row r="12" spans="2:9" ht="13" x14ac:dyDescent="0.3">
      <c r="B12" s="54"/>
      <c r="C12" s="100" t="s">
        <v>156</v>
      </c>
      <c r="D12" s="71" t="s">
        <v>34</v>
      </c>
      <c r="E12" s="98">
        <v>10</v>
      </c>
      <c r="F12" s="5"/>
      <c r="G12" s="6">
        <f t="shared" si="0"/>
        <v>0</v>
      </c>
      <c r="H12" s="5"/>
      <c r="I12" s="9"/>
    </row>
    <row r="13" spans="2:9" ht="13" x14ac:dyDescent="0.3">
      <c r="B13" s="54"/>
      <c r="C13" s="100" t="s">
        <v>157</v>
      </c>
      <c r="D13" s="71" t="s">
        <v>34</v>
      </c>
      <c r="E13" s="98">
        <v>230</v>
      </c>
      <c r="F13" s="5"/>
      <c r="G13" s="6">
        <f t="shared" si="0"/>
        <v>0</v>
      </c>
      <c r="H13" s="5"/>
      <c r="I13" s="9"/>
    </row>
    <row r="14" spans="2:9" ht="13" x14ac:dyDescent="0.3">
      <c r="B14" s="30"/>
      <c r="C14" s="100" t="s">
        <v>150</v>
      </c>
      <c r="D14" s="71" t="s">
        <v>34</v>
      </c>
      <c r="E14" s="98">
        <v>30</v>
      </c>
      <c r="F14" s="5"/>
      <c r="G14" s="6">
        <f t="shared" si="0"/>
        <v>0</v>
      </c>
      <c r="H14" s="5"/>
      <c r="I14" s="9"/>
    </row>
    <row r="15" spans="2:9" x14ac:dyDescent="0.25">
      <c r="B15" s="54" t="s">
        <v>239</v>
      </c>
      <c r="C15" s="58" t="s">
        <v>160</v>
      </c>
      <c r="D15" s="71" t="s">
        <v>99</v>
      </c>
      <c r="E15" s="98">
        <v>17</v>
      </c>
      <c r="F15" s="30"/>
      <c r="G15" s="6">
        <f t="shared" si="0"/>
        <v>0</v>
      </c>
      <c r="H15" s="5"/>
      <c r="I15" s="9"/>
    </row>
    <row r="16" spans="2:9" x14ac:dyDescent="0.25">
      <c r="B16" s="54" t="s">
        <v>241</v>
      </c>
      <c r="C16" s="58" t="s">
        <v>102</v>
      </c>
      <c r="D16" s="71" t="s">
        <v>127</v>
      </c>
      <c r="E16" s="98">
        <v>45</v>
      </c>
      <c r="F16" s="30"/>
      <c r="G16" s="6">
        <f t="shared" si="0"/>
        <v>0</v>
      </c>
      <c r="H16" s="5"/>
      <c r="I16" s="9"/>
    </row>
    <row r="17" spans="2:9" x14ac:dyDescent="0.25">
      <c r="B17" s="54" t="s">
        <v>240</v>
      </c>
      <c r="C17" s="58" t="s">
        <v>103</v>
      </c>
      <c r="D17" s="71" t="s">
        <v>127</v>
      </c>
      <c r="E17" s="98">
        <v>316</v>
      </c>
      <c r="F17" s="30"/>
      <c r="G17" s="6">
        <f t="shared" si="0"/>
        <v>0</v>
      </c>
      <c r="H17" s="5"/>
      <c r="I17" s="9"/>
    </row>
    <row r="18" spans="2:9" x14ac:dyDescent="0.25">
      <c r="B18" s="54" t="s">
        <v>242</v>
      </c>
      <c r="C18" s="58" t="s">
        <v>159</v>
      </c>
      <c r="D18" s="71" t="s">
        <v>127</v>
      </c>
      <c r="E18" s="98">
        <v>1127</v>
      </c>
      <c r="F18" s="30"/>
      <c r="G18" s="6">
        <f t="shared" si="0"/>
        <v>0</v>
      </c>
      <c r="H18" s="5"/>
      <c r="I18" s="9"/>
    </row>
    <row r="19" spans="2:9" x14ac:dyDescent="0.25">
      <c r="B19" s="54" t="s">
        <v>244</v>
      </c>
      <c r="C19" s="58" t="s">
        <v>105</v>
      </c>
      <c r="D19" s="71" t="s">
        <v>99</v>
      </c>
      <c r="E19" s="98">
        <v>3</v>
      </c>
      <c r="F19" s="30"/>
      <c r="G19" s="6">
        <f t="shared" si="0"/>
        <v>0</v>
      </c>
      <c r="H19" s="5"/>
      <c r="I19" s="9"/>
    </row>
    <row r="20" spans="2:9" x14ac:dyDescent="0.25">
      <c r="B20" s="54" t="s">
        <v>243</v>
      </c>
      <c r="C20" s="58" t="s">
        <v>106</v>
      </c>
      <c r="D20" s="71" t="s">
        <v>127</v>
      </c>
      <c r="E20" s="98">
        <v>964</v>
      </c>
      <c r="F20" s="30"/>
      <c r="G20" s="6">
        <f t="shared" si="0"/>
        <v>0</v>
      </c>
      <c r="H20" s="5"/>
      <c r="I20" s="9"/>
    </row>
    <row r="21" spans="2:9" x14ac:dyDescent="0.25">
      <c r="B21" s="54" t="s">
        <v>246</v>
      </c>
      <c r="C21" s="58" t="s">
        <v>210</v>
      </c>
      <c r="D21" s="71" t="s">
        <v>34</v>
      </c>
      <c r="E21" s="127">
        <v>3500</v>
      </c>
      <c r="F21" s="30"/>
      <c r="G21" s="6">
        <f t="shared" si="0"/>
        <v>0</v>
      </c>
      <c r="H21" s="5"/>
      <c r="I21" s="9"/>
    </row>
    <row r="22" spans="2:9" x14ac:dyDescent="0.25">
      <c r="B22" s="54" t="s">
        <v>247</v>
      </c>
      <c r="C22" s="58" t="s">
        <v>248</v>
      </c>
      <c r="D22" s="71" t="s">
        <v>34</v>
      </c>
      <c r="E22" s="98">
        <v>3500</v>
      </c>
      <c r="F22" s="30"/>
      <c r="G22" s="6">
        <f t="shared" si="0"/>
        <v>0</v>
      </c>
      <c r="H22" s="5"/>
      <c r="I22" s="9"/>
    </row>
    <row r="23" spans="2:9" ht="13" x14ac:dyDescent="0.3">
      <c r="B23" s="30"/>
      <c r="C23" s="103"/>
      <c r="D23" s="71"/>
      <c r="E23" s="98"/>
      <c r="F23" s="30"/>
      <c r="H23" s="5"/>
      <c r="I23" s="9"/>
    </row>
    <row r="24" spans="2:9" x14ac:dyDescent="0.25">
      <c r="B24" s="30"/>
      <c r="C24" s="135" t="s">
        <v>130</v>
      </c>
      <c r="D24" s="71"/>
      <c r="E24" s="98"/>
      <c r="F24" s="30"/>
      <c r="H24" s="5"/>
      <c r="I24" s="9"/>
    </row>
    <row r="25" spans="2:9" x14ac:dyDescent="0.25">
      <c r="B25" s="71"/>
      <c r="D25" s="71"/>
      <c r="E25" s="75"/>
      <c r="F25" s="30"/>
      <c r="H25" s="5"/>
      <c r="I25" s="9"/>
    </row>
    <row r="26" spans="2:9" x14ac:dyDescent="0.25">
      <c r="B26" s="71" t="s">
        <v>368</v>
      </c>
      <c r="C26" s="58" t="s">
        <v>369</v>
      </c>
      <c r="D26" s="71" t="s">
        <v>34</v>
      </c>
      <c r="E26" s="102">
        <v>800</v>
      </c>
      <c r="F26" s="54"/>
      <c r="G26" s="6">
        <f t="shared" si="0"/>
        <v>0</v>
      </c>
      <c r="H26" s="5"/>
      <c r="I26" s="9"/>
    </row>
    <row r="27" spans="2:9" x14ac:dyDescent="0.25">
      <c r="B27" s="71" t="s">
        <v>64</v>
      </c>
      <c r="C27" s="58" t="s">
        <v>65</v>
      </c>
      <c r="D27" s="71" t="s">
        <v>34</v>
      </c>
      <c r="E27" s="53">
        <v>7000</v>
      </c>
      <c r="F27" s="54"/>
      <c r="G27" s="6">
        <f t="shared" si="0"/>
        <v>0</v>
      </c>
      <c r="H27" s="5"/>
      <c r="I27" s="9"/>
    </row>
    <row r="28" spans="2:9" x14ac:dyDescent="0.25">
      <c r="B28" s="71" t="s">
        <v>66</v>
      </c>
      <c r="C28" s="58" t="s">
        <v>65</v>
      </c>
      <c r="D28" s="71" t="s">
        <v>34</v>
      </c>
      <c r="E28" s="71">
        <v>600</v>
      </c>
      <c r="F28" s="54"/>
      <c r="G28" s="6">
        <f t="shared" si="0"/>
        <v>0</v>
      </c>
      <c r="H28" s="5"/>
      <c r="I28" s="9"/>
    </row>
    <row r="29" spans="2:9" x14ac:dyDescent="0.25">
      <c r="B29" s="71" t="s">
        <v>327</v>
      </c>
      <c r="C29" s="58" t="s">
        <v>370</v>
      </c>
      <c r="D29" s="71" t="s">
        <v>34</v>
      </c>
      <c r="E29" s="53">
        <v>750</v>
      </c>
      <c r="F29" s="54"/>
      <c r="G29" s="6">
        <f t="shared" si="0"/>
        <v>0</v>
      </c>
      <c r="H29" s="5"/>
      <c r="I29" s="9"/>
    </row>
    <row r="30" spans="2:9" x14ac:dyDescent="0.25">
      <c r="B30" s="71" t="s">
        <v>236</v>
      </c>
      <c r="C30" s="58" t="s">
        <v>367</v>
      </c>
      <c r="D30" s="71"/>
      <c r="E30" s="113"/>
      <c r="F30" s="54"/>
      <c r="H30" s="5"/>
      <c r="I30" s="9"/>
    </row>
    <row r="31" spans="2:9" ht="13" x14ac:dyDescent="0.3">
      <c r="B31" s="54"/>
      <c r="C31" s="100" t="s">
        <v>156</v>
      </c>
      <c r="D31" s="71" t="s">
        <v>34</v>
      </c>
      <c r="E31" s="127">
        <v>1110</v>
      </c>
      <c r="F31" s="5"/>
      <c r="G31" s="6">
        <f t="shared" si="0"/>
        <v>0</v>
      </c>
      <c r="H31" s="5"/>
      <c r="I31" s="9"/>
    </row>
    <row r="32" spans="2:9" ht="13" x14ac:dyDescent="0.3">
      <c r="B32" s="54"/>
      <c r="C32" s="100" t="s">
        <v>157</v>
      </c>
      <c r="D32" s="71" t="s">
        <v>34</v>
      </c>
      <c r="E32" s="127">
        <v>1110</v>
      </c>
      <c r="F32" s="5"/>
      <c r="G32" s="6">
        <f t="shared" si="0"/>
        <v>0</v>
      </c>
      <c r="H32" s="5"/>
      <c r="I32" s="9"/>
    </row>
    <row r="33" spans="2:9" ht="13" x14ac:dyDescent="0.3">
      <c r="B33" s="30"/>
      <c r="C33" s="100" t="s">
        <v>150</v>
      </c>
      <c r="D33" s="71" t="s">
        <v>34</v>
      </c>
      <c r="E33" s="127">
        <v>120</v>
      </c>
      <c r="F33" s="30"/>
      <c r="G33" s="6">
        <f t="shared" si="0"/>
        <v>0</v>
      </c>
      <c r="H33" s="5"/>
      <c r="I33" s="9"/>
    </row>
    <row r="34" spans="2:9" x14ac:dyDescent="0.25">
      <c r="B34" s="71" t="s">
        <v>67</v>
      </c>
      <c r="C34" s="58" t="s">
        <v>68</v>
      </c>
      <c r="D34" s="71" t="s">
        <v>34</v>
      </c>
      <c r="E34" s="113">
        <v>60</v>
      </c>
      <c r="F34" s="30"/>
      <c r="G34" s="6">
        <f t="shared" si="0"/>
        <v>0</v>
      </c>
      <c r="H34" s="5"/>
      <c r="I34" s="9"/>
    </row>
    <row r="35" spans="2:9" x14ac:dyDescent="0.25">
      <c r="B35" s="71" t="s">
        <v>69</v>
      </c>
      <c r="C35" s="68" t="s">
        <v>68</v>
      </c>
      <c r="D35" s="71" t="s">
        <v>97</v>
      </c>
      <c r="E35" s="71">
        <v>1</v>
      </c>
      <c r="F35" s="54"/>
      <c r="G35" s="6">
        <f t="shared" si="0"/>
        <v>0</v>
      </c>
      <c r="H35" s="57"/>
      <c r="I35" s="9"/>
    </row>
    <row r="36" spans="2:9" x14ac:dyDescent="0.25">
      <c r="B36" s="71" t="s">
        <v>238</v>
      </c>
      <c r="C36" s="68" t="s">
        <v>70</v>
      </c>
      <c r="D36" s="71" t="s">
        <v>34</v>
      </c>
      <c r="E36" s="71">
        <v>600</v>
      </c>
      <c r="F36" s="30"/>
      <c r="G36" s="6">
        <f t="shared" si="0"/>
        <v>0</v>
      </c>
      <c r="H36" s="5"/>
      <c r="I36" s="9"/>
    </row>
    <row r="37" spans="2:9" x14ac:dyDescent="0.25">
      <c r="B37" s="71" t="s">
        <v>245</v>
      </c>
      <c r="C37" s="91" t="s">
        <v>86</v>
      </c>
      <c r="D37" s="71" t="s">
        <v>32</v>
      </c>
      <c r="E37" s="71">
        <v>1</v>
      </c>
      <c r="F37" s="30"/>
      <c r="G37" s="6">
        <f t="shared" si="0"/>
        <v>0</v>
      </c>
      <c r="H37" s="5"/>
      <c r="I37" s="9"/>
    </row>
    <row r="38" spans="2:9" x14ac:dyDescent="0.25">
      <c r="B38" s="71" t="s">
        <v>82</v>
      </c>
      <c r="C38" s="91" t="s">
        <v>84</v>
      </c>
      <c r="D38" s="71" t="s">
        <v>32</v>
      </c>
      <c r="E38" s="71">
        <v>1</v>
      </c>
      <c r="F38" s="30"/>
      <c r="G38" s="6">
        <f t="shared" si="0"/>
        <v>0</v>
      </c>
      <c r="H38" s="5"/>
      <c r="I38" s="9"/>
    </row>
    <row r="39" spans="2:9" x14ac:dyDescent="0.25">
      <c r="B39" s="71" t="s">
        <v>83</v>
      </c>
      <c r="C39" s="91" t="s">
        <v>85</v>
      </c>
      <c r="D39" s="71" t="s">
        <v>32</v>
      </c>
      <c r="E39" s="71">
        <v>1</v>
      </c>
      <c r="F39" s="30"/>
      <c r="G39" s="6">
        <f t="shared" si="0"/>
        <v>0</v>
      </c>
      <c r="H39" s="5"/>
      <c r="I39" s="9"/>
    </row>
    <row r="40" spans="2:9" x14ac:dyDescent="0.25">
      <c r="B40" s="71" t="s">
        <v>71</v>
      </c>
      <c r="C40" s="58" t="s">
        <v>87</v>
      </c>
      <c r="D40" s="71" t="s">
        <v>32</v>
      </c>
      <c r="E40" s="71">
        <v>1</v>
      </c>
      <c r="F40" s="54"/>
      <c r="G40" s="6">
        <f t="shared" si="0"/>
        <v>0</v>
      </c>
      <c r="H40" s="55"/>
      <c r="I40" s="9"/>
    </row>
    <row r="41" spans="2:9" x14ac:dyDescent="0.25">
      <c r="B41" s="71" t="s">
        <v>72</v>
      </c>
      <c r="C41" s="58" t="s">
        <v>88</v>
      </c>
      <c r="D41" s="71" t="s">
        <v>32</v>
      </c>
      <c r="E41" s="71">
        <v>1</v>
      </c>
      <c r="F41" s="30"/>
      <c r="G41" s="6">
        <f t="shared" si="0"/>
        <v>0</v>
      </c>
      <c r="H41" s="5"/>
      <c r="I41" s="9"/>
    </row>
    <row r="42" spans="2:9" x14ac:dyDescent="0.25">
      <c r="B42" s="71" t="s">
        <v>73</v>
      </c>
      <c r="C42" s="58" t="s">
        <v>89</v>
      </c>
      <c r="D42" s="71" t="s">
        <v>32</v>
      </c>
      <c r="E42" s="53">
        <v>1</v>
      </c>
      <c r="F42" s="54"/>
      <c r="G42" s="6">
        <f t="shared" si="0"/>
        <v>0</v>
      </c>
      <c r="H42" s="5"/>
      <c r="I42" s="9"/>
    </row>
    <row r="43" spans="2:9" x14ac:dyDescent="0.25">
      <c r="B43" s="71" t="s">
        <v>74</v>
      </c>
      <c r="C43" s="58" t="s">
        <v>365</v>
      </c>
      <c r="D43" s="71" t="s">
        <v>32</v>
      </c>
      <c r="E43" s="71">
        <v>1</v>
      </c>
      <c r="F43" s="30"/>
      <c r="G43" s="6">
        <f t="shared" si="0"/>
        <v>0</v>
      </c>
      <c r="H43" s="5"/>
      <c r="I43" s="9"/>
    </row>
    <row r="44" spans="2:9" x14ac:dyDescent="0.25">
      <c r="B44" s="71" t="s">
        <v>75</v>
      </c>
      <c r="C44" s="58" t="s">
        <v>90</v>
      </c>
      <c r="D44" s="71" t="s">
        <v>32</v>
      </c>
      <c r="E44" s="30">
        <v>1</v>
      </c>
      <c r="F44" s="54"/>
      <c r="G44" s="6">
        <f t="shared" si="0"/>
        <v>0</v>
      </c>
      <c r="H44" s="5"/>
      <c r="I44" s="9"/>
    </row>
    <row r="45" spans="2:9" x14ac:dyDescent="0.25">
      <c r="B45" s="71" t="s">
        <v>76</v>
      </c>
      <c r="C45" s="58" t="s">
        <v>91</v>
      </c>
      <c r="D45" s="71" t="s">
        <v>32</v>
      </c>
      <c r="E45" s="75">
        <v>1</v>
      </c>
      <c r="F45" s="30"/>
      <c r="G45" s="6">
        <f t="shared" si="0"/>
        <v>0</v>
      </c>
      <c r="H45" s="5"/>
      <c r="I45" s="9"/>
    </row>
    <row r="46" spans="2:9" x14ac:dyDescent="0.25">
      <c r="B46" s="71" t="s">
        <v>77</v>
      </c>
      <c r="C46" s="58" t="s">
        <v>91</v>
      </c>
      <c r="D46" s="71" t="s">
        <v>32</v>
      </c>
      <c r="E46" s="71">
        <v>1</v>
      </c>
      <c r="F46" s="54"/>
      <c r="G46" s="6">
        <f t="shared" si="0"/>
        <v>0</v>
      </c>
      <c r="H46" s="5"/>
      <c r="I46" s="9"/>
    </row>
    <row r="47" spans="2:9" x14ac:dyDescent="0.25">
      <c r="B47" s="71" t="s">
        <v>78</v>
      </c>
      <c r="C47" s="58" t="s">
        <v>92</v>
      </c>
      <c r="D47" s="71" t="s">
        <v>32</v>
      </c>
      <c r="E47" s="30">
        <v>1</v>
      </c>
      <c r="F47" s="30"/>
      <c r="G47" s="6">
        <f t="shared" si="0"/>
        <v>0</v>
      </c>
      <c r="H47" s="5"/>
      <c r="I47" s="9"/>
    </row>
    <row r="48" spans="2:9" x14ac:dyDescent="0.25">
      <c r="B48" s="71" t="s">
        <v>79</v>
      </c>
      <c r="C48" s="58" t="s">
        <v>93</v>
      </c>
      <c r="D48" s="71" t="s">
        <v>32</v>
      </c>
      <c r="E48" s="30">
        <v>1</v>
      </c>
      <c r="F48" s="54"/>
      <c r="G48" s="6">
        <f t="shared" si="0"/>
        <v>0</v>
      </c>
      <c r="H48" s="5"/>
      <c r="I48" s="9"/>
    </row>
    <row r="49" spans="1:9" x14ac:dyDescent="0.25">
      <c r="B49" s="71" t="s">
        <v>80</v>
      </c>
      <c r="C49" s="58" t="s">
        <v>366</v>
      </c>
      <c r="D49" s="71" t="s">
        <v>32</v>
      </c>
      <c r="E49" s="30">
        <v>1</v>
      </c>
      <c r="F49" s="30"/>
      <c r="G49" s="6">
        <f t="shared" si="0"/>
        <v>0</v>
      </c>
      <c r="H49" s="5"/>
      <c r="I49" s="9"/>
    </row>
    <row r="50" spans="1:9" x14ac:dyDescent="0.25">
      <c r="B50" s="71" t="s">
        <v>81</v>
      </c>
      <c r="C50" s="58" t="s">
        <v>94</v>
      </c>
      <c r="D50" s="71" t="s">
        <v>32</v>
      </c>
      <c r="E50" s="30">
        <v>1</v>
      </c>
      <c r="F50" s="30"/>
      <c r="G50" s="6">
        <f t="shared" si="0"/>
        <v>0</v>
      </c>
      <c r="H50" s="5"/>
      <c r="I50" s="9"/>
    </row>
    <row r="51" spans="1:9" x14ac:dyDescent="0.25">
      <c r="B51" s="71" t="s">
        <v>356</v>
      </c>
      <c r="C51" s="58" t="s">
        <v>375</v>
      </c>
      <c r="D51" s="71" t="s">
        <v>34</v>
      </c>
      <c r="E51" s="54">
        <v>300</v>
      </c>
      <c r="F51" s="30"/>
      <c r="G51" s="6">
        <f t="shared" si="0"/>
        <v>0</v>
      </c>
      <c r="H51" s="5"/>
      <c r="I51" s="9"/>
    </row>
    <row r="52" spans="1:9" x14ac:dyDescent="0.25">
      <c r="B52" s="71" t="s">
        <v>357</v>
      </c>
      <c r="C52" s="58" t="s">
        <v>374</v>
      </c>
      <c r="D52" s="71" t="s">
        <v>34</v>
      </c>
      <c r="E52" s="54">
        <v>125</v>
      </c>
      <c r="F52" s="30"/>
      <c r="G52" s="6">
        <f t="shared" si="0"/>
        <v>0</v>
      </c>
      <c r="H52" s="5"/>
      <c r="I52" s="9"/>
    </row>
    <row r="53" spans="1:9" x14ac:dyDescent="0.25">
      <c r="B53" s="71" t="s">
        <v>358</v>
      </c>
      <c r="C53" s="58" t="s">
        <v>359</v>
      </c>
      <c r="D53" s="71" t="s">
        <v>34</v>
      </c>
      <c r="E53" s="54">
        <v>12</v>
      </c>
      <c r="F53" s="30"/>
      <c r="G53" s="6">
        <f t="shared" si="0"/>
        <v>0</v>
      </c>
      <c r="H53" s="5"/>
      <c r="I53" s="9"/>
    </row>
    <row r="54" spans="1:9" x14ac:dyDescent="0.25">
      <c r="B54" s="54" t="s">
        <v>95</v>
      </c>
      <c r="C54" s="5" t="s">
        <v>96</v>
      </c>
      <c r="D54" s="30" t="s">
        <v>97</v>
      </c>
      <c r="E54" s="30">
        <v>5</v>
      </c>
      <c r="F54" s="30"/>
      <c r="G54" s="6">
        <f t="shared" si="0"/>
        <v>0</v>
      </c>
      <c r="H54" s="5"/>
      <c r="I54" s="9"/>
    </row>
    <row r="55" spans="1:9" x14ac:dyDescent="0.25">
      <c r="B55" s="30" t="s">
        <v>98</v>
      </c>
      <c r="C55" s="5" t="s">
        <v>43</v>
      </c>
      <c r="D55" s="30" t="s">
        <v>99</v>
      </c>
      <c r="E55" s="30">
        <v>2</v>
      </c>
      <c r="F55" s="5"/>
      <c r="G55" s="6">
        <f t="shared" si="0"/>
        <v>0</v>
      </c>
      <c r="H55" s="5"/>
      <c r="I55" s="9"/>
    </row>
    <row r="56" spans="1:9" x14ac:dyDescent="0.25">
      <c r="B56" s="54" t="s">
        <v>360</v>
      </c>
      <c r="C56" s="55" t="s">
        <v>372</v>
      </c>
      <c r="D56" s="54" t="s">
        <v>231</v>
      </c>
      <c r="E56" s="30">
        <v>40</v>
      </c>
      <c r="F56" s="5"/>
      <c r="G56" s="6">
        <f t="shared" si="0"/>
        <v>0</v>
      </c>
      <c r="H56" s="5"/>
      <c r="I56" s="9"/>
    </row>
    <row r="57" spans="1:9" x14ac:dyDescent="0.25">
      <c r="B57" s="54" t="s">
        <v>361</v>
      </c>
      <c r="C57" s="55" t="s">
        <v>362</v>
      </c>
      <c r="D57" s="54" t="s">
        <v>34</v>
      </c>
      <c r="E57" s="30">
        <v>200</v>
      </c>
      <c r="F57" s="5"/>
      <c r="G57" s="6">
        <f t="shared" si="0"/>
        <v>0</v>
      </c>
      <c r="H57" s="5"/>
      <c r="I57" s="9"/>
    </row>
    <row r="58" spans="1:9" x14ac:dyDescent="0.25">
      <c r="B58" s="54" t="s">
        <v>363</v>
      </c>
      <c r="C58" s="55" t="s">
        <v>364</v>
      </c>
      <c r="D58" s="54" t="s">
        <v>99</v>
      </c>
      <c r="E58" s="30">
        <v>1</v>
      </c>
      <c r="F58" s="5"/>
      <c r="G58" s="6">
        <f t="shared" si="0"/>
        <v>0</v>
      </c>
      <c r="H58" s="5"/>
      <c r="I58" s="9"/>
    </row>
    <row r="59" spans="1:9" x14ac:dyDescent="0.25">
      <c r="B59" s="30"/>
      <c r="C59" s="5"/>
      <c r="D59" s="30"/>
      <c r="E59" s="30"/>
      <c r="F59" s="5"/>
      <c r="G59" s="8"/>
      <c r="H59" s="5"/>
      <c r="I59" s="9"/>
    </row>
    <row r="60" spans="1:9" x14ac:dyDescent="0.25">
      <c r="B60" s="79"/>
      <c r="C60" s="73" t="s">
        <v>33</v>
      </c>
      <c r="D60" s="79"/>
      <c r="E60" s="79"/>
      <c r="F60" s="4"/>
      <c r="G60" s="60">
        <f>SUM(G9:G58)</f>
        <v>0</v>
      </c>
      <c r="H60" s="4"/>
      <c r="I60" s="10"/>
    </row>
    <row r="62" spans="1:9" ht="15.5" x14ac:dyDescent="0.35">
      <c r="A62" s="62"/>
      <c r="I62" s="64"/>
    </row>
  </sheetData>
  <phoneticPr fontId="17" type="noConversion"/>
  <pageMargins left="0.19685039370078741" right="0.19685039370078741" top="0.51181102362204722" bottom="0.39370078740157483" header="0" footer="0"/>
  <pageSetup paperSize="9" scale="6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2AA90-3334-40BF-B4DA-854052507BB7}">
  <sheetPr>
    <pageSetUpPr fitToPage="1"/>
  </sheetPr>
  <dimension ref="B1:I33"/>
  <sheetViews>
    <sheetView workbookViewId="0">
      <selection activeCell="F10" sqref="F10"/>
    </sheetView>
  </sheetViews>
  <sheetFormatPr defaultRowHeight="12.5" x14ac:dyDescent="0.25"/>
  <cols>
    <col min="3" max="3" width="50.453125" customWidth="1"/>
    <col min="5" max="5" width="15.26953125" customWidth="1"/>
    <col min="6" max="6" width="15" customWidth="1"/>
    <col min="7" max="7" width="15.453125" customWidth="1"/>
    <col min="8" max="8" width="15.81640625" customWidth="1"/>
    <col min="9" max="9" width="16.26953125" customWidth="1"/>
  </cols>
  <sheetData>
    <row r="1" spans="2:9" ht="19" x14ac:dyDescent="0.4">
      <c r="B1" s="92" t="s">
        <v>21</v>
      </c>
      <c r="D1" s="53"/>
      <c r="E1" s="53"/>
      <c r="G1" s="6"/>
    </row>
    <row r="2" spans="2:9" ht="15.5" x14ac:dyDescent="0.35">
      <c r="B2" s="19" t="s">
        <v>46</v>
      </c>
      <c r="D2" s="53"/>
      <c r="E2" s="53"/>
      <c r="G2" s="6"/>
      <c r="H2" s="2"/>
      <c r="I2" s="34" t="s">
        <v>116</v>
      </c>
    </row>
    <row r="3" spans="2:9" x14ac:dyDescent="0.25">
      <c r="B3" s="53"/>
      <c r="D3" s="53"/>
      <c r="E3" s="53"/>
      <c r="G3" s="6"/>
    </row>
    <row r="4" spans="2:9" ht="13" x14ac:dyDescent="0.3">
      <c r="B4" s="114"/>
      <c r="C4" s="115"/>
      <c r="D4" s="114"/>
      <c r="E4" s="114"/>
      <c r="F4" s="115"/>
      <c r="G4" s="116"/>
      <c r="H4" s="117" t="s">
        <v>14</v>
      </c>
      <c r="I4" s="118"/>
    </row>
    <row r="5" spans="2:9" ht="13" x14ac:dyDescent="0.3">
      <c r="B5" s="119" t="s">
        <v>15</v>
      </c>
      <c r="C5" s="120" t="s">
        <v>9</v>
      </c>
      <c r="D5" s="119" t="s">
        <v>16</v>
      </c>
      <c r="E5" s="119" t="s">
        <v>27</v>
      </c>
      <c r="F5" s="120" t="s">
        <v>17</v>
      </c>
      <c r="G5" s="121" t="s">
        <v>18</v>
      </c>
      <c r="H5" s="122" t="s">
        <v>19</v>
      </c>
      <c r="I5" s="120" t="s">
        <v>18</v>
      </c>
    </row>
    <row r="6" spans="2:9" x14ac:dyDescent="0.25">
      <c r="B6" s="52"/>
      <c r="C6" s="3"/>
      <c r="D6" s="52"/>
      <c r="E6" s="52"/>
      <c r="F6" s="3"/>
      <c r="G6" s="7"/>
      <c r="H6" s="3"/>
      <c r="I6" s="9"/>
    </row>
    <row r="7" spans="2:9" x14ac:dyDescent="0.25">
      <c r="B7" s="30"/>
      <c r="C7" s="5" t="s">
        <v>108</v>
      </c>
      <c r="D7" s="75"/>
      <c r="E7" s="66"/>
      <c r="F7" s="5"/>
      <c r="G7" s="6"/>
      <c r="H7" s="5"/>
      <c r="I7" s="9"/>
    </row>
    <row r="8" spans="2:9" x14ac:dyDescent="0.25">
      <c r="B8" s="30"/>
      <c r="C8" s="5"/>
      <c r="D8" s="75"/>
      <c r="E8" s="66"/>
      <c r="F8" s="5"/>
      <c r="G8" s="6"/>
      <c r="H8" s="5"/>
      <c r="I8" s="9"/>
    </row>
    <row r="9" spans="2:9" x14ac:dyDescent="0.25">
      <c r="B9" s="30" t="s">
        <v>376</v>
      </c>
      <c r="C9" s="5" t="s">
        <v>377</v>
      </c>
      <c r="D9" s="75"/>
      <c r="E9" s="66"/>
      <c r="F9" s="5"/>
      <c r="G9" s="6"/>
      <c r="H9" s="5"/>
      <c r="I9" s="9"/>
    </row>
    <row r="10" spans="2:9" ht="13" x14ac:dyDescent="0.25">
      <c r="B10" s="71"/>
      <c r="C10" s="104" t="s">
        <v>149</v>
      </c>
      <c r="D10" s="71" t="s">
        <v>34</v>
      </c>
      <c r="E10" s="71">
        <v>35</v>
      </c>
      <c r="F10" s="30"/>
      <c r="G10" s="35">
        <f>+E10*F10</f>
        <v>0</v>
      </c>
      <c r="H10" s="5"/>
      <c r="I10" s="9"/>
    </row>
    <row r="11" spans="2:9" ht="13" x14ac:dyDescent="0.25">
      <c r="B11" s="71"/>
      <c r="C11" s="104" t="s">
        <v>157</v>
      </c>
      <c r="D11" s="71" t="s">
        <v>34</v>
      </c>
      <c r="E11" s="71">
        <v>35</v>
      </c>
      <c r="F11" s="30"/>
      <c r="G11" s="35">
        <f t="shared" ref="G11:G29" si="0">+E11*F11</f>
        <v>0</v>
      </c>
      <c r="H11" s="5"/>
      <c r="I11" s="9"/>
    </row>
    <row r="12" spans="2:9" x14ac:dyDescent="0.25">
      <c r="B12" s="54" t="s">
        <v>249</v>
      </c>
      <c r="C12" s="55" t="s">
        <v>160</v>
      </c>
      <c r="D12" s="94" t="s">
        <v>97</v>
      </c>
      <c r="E12" s="66">
        <v>13</v>
      </c>
      <c r="F12" s="5"/>
      <c r="G12" s="35">
        <f t="shared" si="0"/>
        <v>0</v>
      </c>
      <c r="H12" s="5"/>
      <c r="I12" s="9"/>
    </row>
    <row r="13" spans="2:9" x14ac:dyDescent="0.25">
      <c r="B13" s="54" t="s">
        <v>250</v>
      </c>
      <c r="C13" s="55" t="s">
        <v>191</v>
      </c>
      <c r="D13" s="94" t="s">
        <v>99</v>
      </c>
      <c r="E13" s="66">
        <v>5</v>
      </c>
      <c r="F13" s="5"/>
      <c r="G13" s="35">
        <f t="shared" si="0"/>
        <v>0</v>
      </c>
      <c r="H13" s="5"/>
      <c r="I13" s="9"/>
    </row>
    <row r="14" spans="2:9" x14ac:dyDescent="0.25">
      <c r="B14" s="54" t="s">
        <v>251</v>
      </c>
      <c r="C14" s="55" t="s">
        <v>209</v>
      </c>
      <c r="D14" s="94" t="s">
        <v>127</v>
      </c>
      <c r="E14" s="66">
        <v>626</v>
      </c>
      <c r="F14" s="30"/>
      <c r="G14" s="35">
        <f t="shared" si="0"/>
        <v>0</v>
      </c>
      <c r="H14" s="5"/>
      <c r="I14" s="9"/>
    </row>
    <row r="15" spans="2:9" x14ac:dyDescent="0.25">
      <c r="B15" s="71" t="s">
        <v>252</v>
      </c>
      <c r="C15" s="55" t="s">
        <v>104</v>
      </c>
      <c r="D15" s="71" t="s">
        <v>127</v>
      </c>
      <c r="E15" s="75">
        <v>1168</v>
      </c>
      <c r="F15" s="30"/>
      <c r="G15" s="35">
        <f t="shared" si="0"/>
        <v>0</v>
      </c>
      <c r="H15" s="5"/>
      <c r="I15" s="9"/>
    </row>
    <row r="16" spans="2:9" x14ac:dyDescent="0.25">
      <c r="B16" s="71" t="s">
        <v>253</v>
      </c>
      <c r="C16" s="55" t="s">
        <v>105</v>
      </c>
      <c r="D16" s="71" t="s">
        <v>99</v>
      </c>
      <c r="E16" s="53">
        <v>5</v>
      </c>
      <c r="F16" s="54"/>
      <c r="G16" s="35">
        <f t="shared" si="0"/>
        <v>0</v>
      </c>
      <c r="H16" s="5"/>
      <c r="I16" s="9"/>
    </row>
    <row r="17" spans="2:9" x14ac:dyDescent="0.25">
      <c r="B17" s="71" t="s">
        <v>254</v>
      </c>
      <c r="C17" s="55" t="s">
        <v>106</v>
      </c>
      <c r="D17" s="71" t="s">
        <v>127</v>
      </c>
      <c r="E17" s="71">
        <v>703</v>
      </c>
      <c r="F17" s="54"/>
      <c r="G17" s="35">
        <f t="shared" si="0"/>
        <v>0</v>
      </c>
      <c r="H17" s="5"/>
      <c r="I17" s="9"/>
    </row>
    <row r="18" spans="2:9" x14ac:dyDescent="0.25">
      <c r="B18" s="71" t="s">
        <v>255</v>
      </c>
      <c r="C18" s="55" t="s">
        <v>248</v>
      </c>
      <c r="D18" s="71" t="s">
        <v>34</v>
      </c>
      <c r="E18" s="53">
        <v>140</v>
      </c>
      <c r="F18" s="54"/>
      <c r="G18" s="35">
        <f t="shared" si="0"/>
        <v>0</v>
      </c>
      <c r="H18" s="5"/>
      <c r="I18" s="9"/>
    </row>
    <row r="19" spans="2:9" x14ac:dyDescent="0.25">
      <c r="B19" s="71"/>
      <c r="C19" s="58"/>
      <c r="D19" s="71"/>
      <c r="E19" s="53"/>
      <c r="F19" s="30"/>
      <c r="G19" s="35"/>
      <c r="H19" s="5"/>
      <c r="I19" s="9"/>
    </row>
    <row r="20" spans="2:9" x14ac:dyDescent="0.25">
      <c r="B20" s="71"/>
      <c r="C20" s="68"/>
      <c r="D20" s="71"/>
      <c r="E20" s="71"/>
      <c r="F20" s="54"/>
      <c r="G20" s="35"/>
      <c r="H20" s="57"/>
      <c r="I20" s="9"/>
    </row>
    <row r="21" spans="2:9" x14ac:dyDescent="0.25">
      <c r="B21" s="71"/>
      <c r="C21" s="138" t="s">
        <v>130</v>
      </c>
      <c r="D21" s="71"/>
      <c r="E21" s="71"/>
      <c r="F21" s="30"/>
      <c r="G21" s="35"/>
      <c r="H21" s="5"/>
      <c r="I21" s="9"/>
    </row>
    <row r="22" spans="2:9" x14ac:dyDescent="0.25">
      <c r="B22" s="71"/>
      <c r="C22" s="91"/>
      <c r="D22" s="71"/>
      <c r="E22" s="71"/>
      <c r="F22" s="30"/>
      <c r="G22" s="35"/>
      <c r="H22" s="5"/>
      <c r="I22" s="9"/>
    </row>
    <row r="23" spans="2:9" x14ac:dyDescent="0.25">
      <c r="B23" s="71" t="s">
        <v>256</v>
      </c>
      <c r="C23" s="91" t="s">
        <v>379</v>
      </c>
      <c r="D23" s="71" t="s">
        <v>34</v>
      </c>
      <c r="E23" s="71">
        <v>350</v>
      </c>
      <c r="F23" s="30"/>
      <c r="G23" s="35">
        <f t="shared" si="0"/>
        <v>0</v>
      </c>
      <c r="H23" s="5"/>
      <c r="I23" s="9"/>
    </row>
    <row r="24" spans="2:9" x14ac:dyDescent="0.25">
      <c r="B24" s="71" t="s">
        <v>257</v>
      </c>
      <c r="C24" s="91" t="s">
        <v>65</v>
      </c>
      <c r="D24" s="71" t="s">
        <v>34</v>
      </c>
      <c r="E24" s="125">
        <v>11000</v>
      </c>
      <c r="F24" s="30"/>
      <c r="G24" s="35">
        <f t="shared" si="0"/>
        <v>0</v>
      </c>
      <c r="H24" s="5"/>
      <c r="I24" s="9"/>
    </row>
    <row r="25" spans="2:9" x14ac:dyDescent="0.25">
      <c r="B25" s="71" t="s">
        <v>260</v>
      </c>
      <c r="C25" s="91" t="s">
        <v>378</v>
      </c>
      <c r="D25" s="71"/>
      <c r="E25" s="71"/>
      <c r="F25" s="30"/>
      <c r="G25" s="35"/>
      <c r="H25" s="5"/>
      <c r="I25" s="9"/>
    </row>
    <row r="26" spans="2:9" ht="13" x14ac:dyDescent="0.25">
      <c r="B26" s="71"/>
      <c r="C26" s="104" t="s">
        <v>156</v>
      </c>
      <c r="D26" s="71" t="s">
        <v>34</v>
      </c>
      <c r="E26" s="71">
        <v>65</v>
      </c>
      <c r="F26" s="30"/>
      <c r="G26" s="35">
        <f t="shared" si="0"/>
        <v>0</v>
      </c>
      <c r="H26" s="5"/>
      <c r="I26" s="9"/>
    </row>
    <row r="27" spans="2:9" ht="13" x14ac:dyDescent="0.25">
      <c r="B27" s="71"/>
      <c r="C27" s="104" t="s">
        <v>157</v>
      </c>
      <c r="D27" s="71" t="s">
        <v>34</v>
      </c>
      <c r="E27" s="71">
        <v>65</v>
      </c>
      <c r="F27" s="30"/>
      <c r="G27" s="35">
        <f t="shared" si="0"/>
        <v>0</v>
      </c>
      <c r="H27" s="5"/>
      <c r="I27" s="9"/>
    </row>
    <row r="28" spans="2:9" ht="13" x14ac:dyDescent="0.25">
      <c r="B28" s="71"/>
      <c r="C28" s="104" t="s">
        <v>150</v>
      </c>
      <c r="D28" s="71" t="s">
        <v>34</v>
      </c>
      <c r="E28" s="71">
        <v>10</v>
      </c>
      <c r="F28" s="30"/>
      <c r="G28" s="35">
        <f t="shared" si="0"/>
        <v>0</v>
      </c>
      <c r="H28" s="5"/>
      <c r="I28" s="9"/>
    </row>
    <row r="29" spans="2:9" x14ac:dyDescent="0.25">
      <c r="B29" s="71" t="s">
        <v>258</v>
      </c>
      <c r="C29" s="91" t="s">
        <v>259</v>
      </c>
      <c r="D29" s="71" t="s">
        <v>97</v>
      </c>
      <c r="E29" s="71">
        <v>1</v>
      </c>
      <c r="F29" s="54"/>
      <c r="G29" s="35">
        <f t="shared" si="0"/>
        <v>0</v>
      </c>
      <c r="H29" s="55"/>
      <c r="I29" s="9"/>
    </row>
    <row r="30" spans="2:9" x14ac:dyDescent="0.25">
      <c r="B30" s="30"/>
      <c r="C30" s="5"/>
      <c r="D30" s="30"/>
      <c r="E30" s="30"/>
      <c r="F30" s="5"/>
      <c r="G30" s="9"/>
      <c r="H30" s="5"/>
      <c r="I30" s="9"/>
    </row>
    <row r="31" spans="2:9" x14ac:dyDescent="0.25">
      <c r="B31" s="30"/>
      <c r="C31" s="5"/>
      <c r="D31" s="30"/>
      <c r="E31" s="30"/>
      <c r="F31" s="5"/>
      <c r="G31" s="8"/>
      <c r="H31" s="5"/>
      <c r="I31" s="9"/>
    </row>
    <row r="32" spans="2:9" x14ac:dyDescent="0.25">
      <c r="B32" s="79"/>
      <c r="C32" s="73" t="s">
        <v>33</v>
      </c>
      <c r="D32" s="79"/>
      <c r="E32" s="79"/>
      <c r="F32" s="4"/>
      <c r="G32" s="60">
        <f>SUM(G10:G29)</f>
        <v>0</v>
      </c>
      <c r="H32" s="4"/>
      <c r="I32" s="10"/>
    </row>
    <row r="33" spans="2:7" x14ac:dyDescent="0.25">
      <c r="B33" s="53"/>
      <c r="D33" s="53"/>
      <c r="E33" s="53"/>
      <c r="G33" s="6"/>
    </row>
  </sheetData>
  <pageMargins left="0.7" right="0.7" top="0.75" bottom="0.75" header="0.3" footer="0.3"/>
  <pageSetup paperSize="9" scale="8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3A9A9-34B1-4E53-802D-8E5E673D4688}">
  <sheetPr>
    <pageSetUpPr fitToPage="1"/>
  </sheetPr>
  <dimension ref="B1:I49"/>
  <sheetViews>
    <sheetView workbookViewId="0">
      <selection activeCell="F10" sqref="F10"/>
    </sheetView>
  </sheetViews>
  <sheetFormatPr defaultRowHeight="12.5" x14ac:dyDescent="0.25"/>
  <cols>
    <col min="3" max="3" width="74" bestFit="1" customWidth="1"/>
    <col min="4" max="4" width="10.81640625" customWidth="1"/>
    <col min="5" max="5" width="15" customWidth="1"/>
    <col min="6" max="6" width="14.453125" customWidth="1"/>
    <col min="7" max="7" width="13.7265625" customWidth="1"/>
    <col min="8" max="8" width="14.1796875" customWidth="1"/>
    <col min="9" max="9" width="15.1796875" customWidth="1"/>
  </cols>
  <sheetData>
    <row r="1" spans="2:9" ht="19" x14ac:dyDescent="0.4">
      <c r="B1" s="92" t="s">
        <v>21</v>
      </c>
      <c r="D1" s="53"/>
      <c r="E1" s="53"/>
      <c r="G1" s="6"/>
    </row>
    <row r="2" spans="2:9" ht="15.5" x14ac:dyDescent="0.35">
      <c r="B2" s="19" t="s">
        <v>46</v>
      </c>
      <c r="D2" s="53"/>
      <c r="E2" s="53"/>
      <c r="G2" s="6"/>
      <c r="H2" s="2"/>
      <c r="I2" s="34" t="s">
        <v>117</v>
      </c>
    </row>
    <row r="3" spans="2:9" x14ac:dyDescent="0.25">
      <c r="B3" s="53"/>
      <c r="D3" s="53"/>
      <c r="E3" s="53"/>
      <c r="G3" s="6"/>
    </row>
    <row r="4" spans="2:9" ht="13" x14ac:dyDescent="0.3">
      <c r="B4" s="114"/>
      <c r="C4" s="115"/>
      <c r="D4" s="114"/>
      <c r="E4" s="114"/>
      <c r="F4" s="115"/>
      <c r="G4" s="116"/>
      <c r="H4" s="117" t="s">
        <v>14</v>
      </c>
      <c r="I4" s="118"/>
    </row>
    <row r="5" spans="2:9" ht="13" x14ac:dyDescent="0.3">
      <c r="B5" s="119" t="s">
        <v>15</v>
      </c>
      <c r="C5" s="120" t="s">
        <v>9</v>
      </c>
      <c r="D5" s="119" t="s">
        <v>16</v>
      </c>
      <c r="E5" s="119" t="s">
        <v>27</v>
      </c>
      <c r="F5" s="120" t="s">
        <v>17</v>
      </c>
      <c r="G5" s="121" t="s">
        <v>18</v>
      </c>
      <c r="H5" s="122" t="s">
        <v>19</v>
      </c>
      <c r="I5" s="120" t="s">
        <v>18</v>
      </c>
    </row>
    <row r="6" spans="2:9" x14ac:dyDescent="0.25">
      <c r="B6" s="52"/>
      <c r="C6" s="3"/>
      <c r="D6" s="52"/>
      <c r="E6" s="52"/>
      <c r="F6" s="3"/>
      <c r="G6" s="7"/>
      <c r="H6" s="3"/>
      <c r="I6" s="9"/>
    </row>
    <row r="7" spans="2:9" x14ac:dyDescent="0.25">
      <c r="B7" s="30"/>
      <c r="C7" s="5" t="s">
        <v>108</v>
      </c>
      <c r="D7" s="75"/>
      <c r="E7" s="66"/>
      <c r="F7" s="5"/>
      <c r="G7" s="6"/>
      <c r="H7" s="5"/>
      <c r="I7" s="9"/>
    </row>
    <row r="8" spans="2:9" x14ac:dyDescent="0.25">
      <c r="B8" s="30"/>
      <c r="C8" s="5"/>
      <c r="D8" s="75"/>
      <c r="E8" s="66"/>
      <c r="F8" s="5"/>
      <c r="G8" s="6"/>
      <c r="H8" s="5"/>
      <c r="I8" s="9"/>
    </row>
    <row r="9" spans="2:9" x14ac:dyDescent="0.25">
      <c r="B9" s="30" t="s">
        <v>263</v>
      </c>
      <c r="C9" s="55" t="s">
        <v>386</v>
      </c>
      <c r="D9" s="75"/>
      <c r="E9" s="66"/>
      <c r="F9" s="5"/>
      <c r="G9" s="6"/>
      <c r="H9" s="5"/>
      <c r="I9" s="9"/>
    </row>
    <row r="10" spans="2:9" ht="13" x14ac:dyDescent="0.25">
      <c r="B10" s="71"/>
      <c r="C10" s="104" t="s">
        <v>149</v>
      </c>
      <c r="D10" s="71" t="s">
        <v>34</v>
      </c>
      <c r="E10" s="71">
        <v>20</v>
      </c>
      <c r="F10" s="30"/>
      <c r="G10" s="35">
        <f>+E10*F10</f>
        <v>0</v>
      </c>
      <c r="H10" s="5"/>
      <c r="I10" s="9"/>
    </row>
    <row r="11" spans="2:9" ht="13" x14ac:dyDescent="0.25">
      <c r="B11" s="71"/>
      <c r="C11" s="104" t="s">
        <v>157</v>
      </c>
      <c r="D11" s="71" t="s">
        <v>34</v>
      </c>
      <c r="E11" s="71">
        <v>20</v>
      </c>
      <c r="F11" s="30"/>
      <c r="G11" s="35">
        <f t="shared" ref="G11:G35" si="0">+E11*F11</f>
        <v>0</v>
      </c>
      <c r="H11" s="5"/>
      <c r="I11" s="9"/>
    </row>
    <row r="12" spans="2:9" x14ac:dyDescent="0.25">
      <c r="B12" s="54" t="s">
        <v>261</v>
      </c>
      <c r="C12" s="55" t="s">
        <v>160</v>
      </c>
      <c r="D12" s="94" t="s">
        <v>97</v>
      </c>
      <c r="E12" s="66">
        <v>2</v>
      </c>
      <c r="F12" s="5"/>
      <c r="G12" s="35">
        <f t="shared" si="0"/>
        <v>0</v>
      </c>
      <c r="H12" s="5"/>
      <c r="I12" s="9"/>
    </row>
    <row r="13" spans="2:9" x14ac:dyDescent="0.25">
      <c r="B13" s="54" t="s">
        <v>262</v>
      </c>
      <c r="C13" s="55" t="s">
        <v>191</v>
      </c>
      <c r="D13" s="94" t="s">
        <v>99</v>
      </c>
      <c r="E13" s="66">
        <v>2</v>
      </c>
      <c r="F13" s="5"/>
      <c r="G13" s="35">
        <f t="shared" si="0"/>
        <v>0</v>
      </c>
      <c r="H13" s="5"/>
      <c r="I13" s="9"/>
    </row>
    <row r="14" spans="2:9" x14ac:dyDescent="0.25">
      <c r="B14" s="54" t="s">
        <v>264</v>
      </c>
      <c r="C14" s="55" t="s">
        <v>102</v>
      </c>
      <c r="D14" s="94" t="s">
        <v>127</v>
      </c>
      <c r="E14" s="66">
        <v>233</v>
      </c>
      <c r="F14" s="30"/>
      <c r="G14" s="35">
        <f t="shared" si="0"/>
        <v>0</v>
      </c>
      <c r="H14" s="5"/>
      <c r="I14" s="9"/>
    </row>
    <row r="15" spans="2:9" x14ac:dyDescent="0.25">
      <c r="B15" s="54" t="s">
        <v>265</v>
      </c>
      <c r="C15" s="55" t="s">
        <v>266</v>
      </c>
      <c r="D15" s="94" t="s">
        <v>267</v>
      </c>
      <c r="E15" s="53">
        <v>28</v>
      </c>
      <c r="F15" s="30"/>
      <c r="G15" s="35">
        <f t="shared" si="0"/>
        <v>0</v>
      </c>
      <c r="H15" s="5"/>
      <c r="I15" s="9"/>
    </row>
    <row r="16" spans="2:9" x14ac:dyDescent="0.25">
      <c r="B16" s="71" t="s">
        <v>268</v>
      </c>
      <c r="C16" s="55" t="s">
        <v>104</v>
      </c>
      <c r="D16" s="71" t="s">
        <v>127</v>
      </c>
      <c r="E16" s="75">
        <v>520</v>
      </c>
      <c r="F16" s="54"/>
      <c r="G16" s="35">
        <f t="shared" si="0"/>
        <v>0</v>
      </c>
      <c r="H16" s="5"/>
      <c r="I16" s="9"/>
    </row>
    <row r="17" spans="2:9" x14ac:dyDescent="0.25">
      <c r="B17" s="71" t="s">
        <v>269</v>
      </c>
      <c r="C17" s="55" t="s">
        <v>105</v>
      </c>
      <c r="D17" s="71" t="s">
        <v>99</v>
      </c>
      <c r="E17" s="53">
        <v>1</v>
      </c>
      <c r="F17" s="54"/>
      <c r="G17" s="35">
        <f t="shared" si="0"/>
        <v>0</v>
      </c>
      <c r="H17" s="5"/>
      <c r="I17" s="9"/>
    </row>
    <row r="18" spans="2:9" x14ac:dyDescent="0.25">
      <c r="B18" s="71" t="s">
        <v>270</v>
      </c>
      <c r="C18" s="55" t="s">
        <v>106</v>
      </c>
      <c r="D18" s="71" t="s">
        <v>127</v>
      </c>
      <c r="E18" s="71">
        <v>216</v>
      </c>
      <c r="F18" s="54"/>
      <c r="G18" s="35">
        <f t="shared" si="0"/>
        <v>0</v>
      </c>
      <c r="H18" s="5"/>
      <c r="I18" s="9"/>
    </row>
    <row r="19" spans="2:9" x14ac:dyDescent="0.25">
      <c r="B19" s="71" t="s">
        <v>271</v>
      </c>
      <c r="C19" s="55" t="s">
        <v>107</v>
      </c>
      <c r="D19" s="71" t="s">
        <v>127</v>
      </c>
      <c r="E19" s="53">
        <v>227</v>
      </c>
      <c r="F19" s="54"/>
      <c r="G19" s="35">
        <f t="shared" si="0"/>
        <v>0</v>
      </c>
      <c r="H19" s="5"/>
      <c r="I19" s="9"/>
    </row>
    <row r="20" spans="2:9" x14ac:dyDescent="0.25">
      <c r="B20" s="71" t="s">
        <v>407</v>
      </c>
      <c r="C20" s="128" t="s">
        <v>409</v>
      </c>
      <c r="D20" s="71" t="s">
        <v>34</v>
      </c>
      <c r="E20" s="53">
        <v>1000</v>
      </c>
      <c r="F20" s="30"/>
      <c r="G20" s="35">
        <f t="shared" si="0"/>
        <v>0</v>
      </c>
      <c r="H20" s="5"/>
      <c r="I20" s="9"/>
    </row>
    <row r="21" spans="2:9" x14ac:dyDescent="0.25">
      <c r="B21" s="71" t="s">
        <v>408</v>
      </c>
      <c r="C21" s="128" t="s">
        <v>410</v>
      </c>
      <c r="D21" s="71" t="s">
        <v>403</v>
      </c>
      <c r="E21" s="53">
        <v>5000</v>
      </c>
      <c r="F21" s="30"/>
      <c r="G21" s="35">
        <f t="shared" si="0"/>
        <v>0</v>
      </c>
      <c r="H21" s="5"/>
      <c r="I21" s="9"/>
    </row>
    <row r="22" spans="2:9" x14ac:dyDescent="0.25">
      <c r="B22" s="71"/>
      <c r="C22" s="68"/>
      <c r="D22" s="71"/>
      <c r="E22" s="71"/>
      <c r="F22" s="54"/>
      <c r="G22" s="35"/>
      <c r="H22" s="57"/>
      <c r="I22" s="9"/>
    </row>
    <row r="23" spans="2:9" x14ac:dyDescent="0.25">
      <c r="B23" s="71"/>
      <c r="C23" s="138" t="s">
        <v>130</v>
      </c>
      <c r="D23" s="71"/>
      <c r="E23" s="71"/>
      <c r="F23" s="30"/>
      <c r="G23" s="35"/>
      <c r="H23" s="5"/>
      <c r="I23" s="9"/>
    </row>
    <row r="24" spans="2:9" x14ac:dyDescent="0.25">
      <c r="B24" s="71"/>
      <c r="C24" s="91"/>
      <c r="D24" s="71"/>
      <c r="E24" s="71"/>
      <c r="F24" s="30"/>
      <c r="G24" s="35"/>
      <c r="H24" s="5"/>
      <c r="I24" s="9"/>
    </row>
    <row r="25" spans="2:9" ht="13" x14ac:dyDescent="0.25">
      <c r="B25" s="71" t="s">
        <v>380</v>
      </c>
      <c r="C25" s="91" t="s">
        <v>384</v>
      </c>
      <c r="D25" s="71" t="s">
        <v>34</v>
      </c>
      <c r="E25" s="71">
        <v>1200</v>
      </c>
      <c r="F25" s="30"/>
      <c r="G25" s="35">
        <f t="shared" si="0"/>
        <v>0</v>
      </c>
      <c r="H25" s="5"/>
      <c r="I25" s="9"/>
    </row>
    <row r="26" spans="2:9" ht="14.15" customHeight="1" x14ac:dyDescent="0.25">
      <c r="B26" s="71" t="s">
        <v>383</v>
      </c>
      <c r="C26" s="91" t="s">
        <v>385</v>
      </c>
      <c r="D26" s="71"/>
      <c r="E26" s="105"/>
      <c r="F26" s="30"/>
      <c r="G26" s="35"/>
      <c r="H26" s="5"/>
      <c r="I26" s="9"/>
    </row>
    <row r="27" spans="2:9" ht="13" x14ac:dyDescent="0.25">
      <c r="B27" s="71"/>
      <c r="C27" s="104" t="s">
        <v>149</v>
      </c>
      <c r="D27" s="71" t="s">
        <v>34</v>
      </c>
      <c r="E27" s="71">
        <v>90</v>
      </c>
      <c r="F27" s="30"/>
      <c r="G27" s="35">
        <f t="shared" si="0"/>
        <v>0</v>
      </c>
      <c r="H27" s="5"/>
      <c r="I27" s="9"/>
    </row>
    <row r="28" spans="2:9" ht="13" x14ac:dyDescent="0.25">
      <c r="B28" s="71"/>
      <c r="C28" s="104" t="s">
        <v>157</v>
      </c>
      <c r="D28" s="71" t="s">
        <v>34</v>
      </c>
      <c r="E28" s="71">
        <v>90</v>
      </c>
      <c r="F28" s="30"/>
      <c r="G28" s="35">
        <f t="shared" si="0"/>
        <v>0</v>
      </c>
      <c r="H28" s="5"/>
      <c r="I28" s="9"/>
    </row>
    <row r="29" spans="2:9" ht="13" x14ac:dyDescent="0.25">
      <c r="B29" s="71"/>
      <c r="C29" s="104" t="s">
        <v>150</v>
      </c>
      <c r="D29" s="71" t="s">
        <v>34</v>
      </c>
      <c r="E29" s="71">
        <v>10</v>
      </c>
      <c r="F29" s="54"/>
      <c r="G29" s="35">
        <f t="shared" si="0"/>
        <v>0</v>
      </c>
      <c r="H29" s="55"/>
      <c r="I29" s="9"/>
    </row>
    <row r="30" spans="2:9" x14ac:dyDescent="0.25">
      <c r="B30" s="71" t="s">
        <v>272</v>
      </c>
      <c r="C30" s="91" t="s">
        <v>273</v>
      </c>
      <c r="D30" s="71"/>
      <c r="E30" s="71"/>
      <c r="F30" s="30"/>
      <c r="G30" s="35">
        <f t="shared" si="0"/>
        <v>0</v>
      </c>
      <c r="H30" s="5"/>
      <c r="I30" s="9"/>
    </row>
    <row r="31" spans="2:9" ht="13" x14ac:dyDescent="0.25">
      <c r="B31" s="71"/>
      <c r="C31" s="104" t="s">
        <v>156</v>
      </c>
      <c r="D31" s="71" t="s">
        <v>34</v>
      </c>
      <c r="E31" s="71">
        <v>175</v>
      </c>
      <c r="F31" s="30"/>
      <c r="G31" s="35">
        <f t="shared" si="0"/>
        <v>0</v>
      </c>
      <c r="H31" s="5"/>
      <c r="I31" s="9"/>
    </row>
    <row r="32" spans="2:9" ht="13" x14ac:dyDescent="0.25">
      <c r="B32" s="71"/>
      <c r="C32" s="104" t="s">
        <v>157</v>
      </c>
      <c r="D32" s="71" t="s">
        <v>34</v>
      </c>
      <c r="E32" s="71">
        <v>175</v>
      </c>
      <c r="F32" s="30"/>
      <c r="G32" s="35">
        <f t="shared" si="0"/>
        <v>0</v>
      </c>
      <c r="H32" s="5"/>
      <c r="I32" s="9"/>
    </row>
    <row r="33" spans="2:9" ht="13" x14ac:dyDescent="0.25">
      <c r="B33" s="71"/>
      <c r="C33" s="104" t="s">
        <v>150</v>
      </c>
      <c r="D33" s="71" t="s">
        <v>34</v>
      </c>
      <c r="E33" s="71">
        <v>10</v>
      </c>
      <c r="F33" s="54"/>
      <c r="G33" s="35">
        <f t="shared" si="0"/>
        <v>0</v>
      </c>
      <c r="H33" s="55"/>
      <c r="I33" s="9"/>
    </row>
    <row r="34" spans="2:9" ht="14.15" customHeight="1" x14ac:dyDescent="0.25">
      <c r="B34" s="71" t="s">
        <v>382</v>
      </c>
      <c r="C34" s="128" t="s">
        <v>411</v>
      </c>
      <c r="D34" s="71" t="s">
        <v>97</v>
      </c>
      <c r="E34" s="105">
        <v>1</v>
      </c>
      <c r="F34" s="30"/>
      <c r="G34" s="35">
        <f t="shared" si="0"/>
        <v>0</v>
      </c>
      <c r="H34" s="5"/>
      <c r="I34" s="9"/>
    </row>
    <row r="35" spans="2:9" ht="15" customHeight="1" x14ac:dyDescent="0.25">
      <c r="B35" s="71" t="s">
        <v>274</v>
      </c>
      <c r="C35" s="124" t="s">
        <v>381</v>
      </c>
      <c r="D35" s="125" t="s">
        <v>34</v>
      </c>
      <c r="E35" s="105">
        <v>30</v>
      </c>
      <c r="F35" s="54"/>
      <c r="G35" s="35">
        <f t="shared" si="0"/>
        <v>0</v>
      </c>
      <c r="H35" s="5"/>
      <c r="I35" s="9"/>
    </row>
    <row r="36" spans="2:9" x14ac:dyDescent="0.25">
      <c r="B36" s="71"/>
      <c r="C36" s="91"/>
      <c r="D36" s="71"/>
      <c r="E36" s="71"/>
      <c r="F36" s="30"/>
      <c r="G36" s="35"/>
      <c r="H36" s="5"/>
      <c r="I36" s="9"/>
    </row>
    <row r="37" spans="2:9" x14ac:dyDescent="0.25">
      <c r="B37" s="125"/>
      <c r="C37" s="126"/>
      <c r="D37" s="125"/>
      <c r="E37" s="125"/>
      <c r="F37" s="54"/>
      <c r="G37" s="35"/>
      <c r="H37" s="5"/>
      <c r="I37" s="9"/>
    </row>
    <row r="38" spans="2:9" x14ac:dyDescent="0.25">
      <c r="B38" s="30"/>
      <c r="C38" s="5"/>
      <c r="D38" s="30"/>
      <c r="E38" s="30"/>
      <c r="F38" s="5"/>
      <c r="G38" s="8"/>
      <c r="H38" s="5"/>
      <c r="I38" s="9"/>
    </row>
    <row r="39" spans="2:9" x14ac:dyDescent="0.25">
      <c r="B39" s="79"/>
      <c r="C39" s="73" t="s">
        <v>33</v>
      </c>
      <c r="D39" s="79"/>
      <c r="E39" s="79"/>
      <c r="F39" s="4"/>
      <c r="G39" s="60">
        <f>SUM(G10:G35)</f>
        <v>0</v>
      </c>
      <c r="H39" s="4"/>
      <c r="I39" s="10"/>
    </row>
    <row r="40" spans="2:9" x14ac:dyDescent="0.25">
      <c r="B40" s="53"/>
      <c r="D40" s="53"/>
      <c r="E40" s="53"/>
      <c r="G40" s="6"/>
    </row>
    <row r="49" spans="3:3" x14ac:dyDescent="0.25">
      <c r="C49" s="108"/>
    </row>
  </sheetData>
  <pageMargins left="0.7" right="0.7" top="0.75" bottom="0.75" header="0.3" footer="0.3"/>
  <pageSetup paperSize="9" scale="7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E2A94-23A5-4921-B462-2544E3CBA206}">
  <sheetPr>
    <pageSetUpPr fitToPage="1"/>
  </sheetPr>
  <dimension ref="B1:I26"/>
  <sheetViews>
    <sheetView workbookViewId="0">
      <selection activeCell="F9" sqref="F9"/>
    </sheetView>
  </sheetViews>
  <sheetFormatPr defaultRowHeight="12.5" x14ac:dyDescent="0.25"/>
  <cols>
    <col min="3" max="3" width="46.26953125" customWidth="1"/>
    <col min="5" max="5" width="12.1796875" customWidth="1"/>
    <col min="6" max="6" width="13.1796875" customWidth="1"/>
    <col min="7" max="7" width="17.1796875" customWidth="1"/>
    <col min="8" max="8" width="15.1796875" customWidth="1"/>
    <col min="9" max="9" width="14.54296875" customWidth="1"/>
  </cols>
  <sheetData>
    <row r="1" spans="2:9" ht="19" x14ac:dyDescent="0.4">
      <c r="B1" s="92" t="s">
        <v>21</v>
      </c>
      <c r="D1" s="53"/>
      <c r="E1" s="53"/>
      <c r="G1" s="6"/>
    </row>
    <row r="2" spans="2:9" ht="15.5" x14ac:dyDescent="0.35">
      <c r="B2" s="19" t="s">
        <v>46</v>
      </c>
      <c r="D2" s="53"/>
      <c r="E2" s="53"/>
      <c r="G2" s="6"/>
      <c r="H2" s="2"/>
      <c r="I2" s="34" t="s">
        <v>118</v>
      </c>
    </row>
    <row r="3" spans="2:9" x14ac:dyDescent="0.25">
      <c r="B3" s="53"/>
      <c r="D3" s="53"/>
      <c r="E3" s="53"/>
      <c r="G3" s="6"/>
    </row>
    <row r="4" spans="2:9" ht="13" x14ac:dyDescent="0.3">
      <c r="B4" s="114"/>
      <c r="C4" s="115"/>
      <c r="D4" s="114"/>
      <c r="E4" s="114"/>
      <c r="F4" s="115"/>
      <c r="G4" s="116"/>
      <c r="H4" s="117" t="s">
        <v>14</v>
      </c>
      <c r="I4" s="118"/>
    </row>
    <row r="5" spans="2:9" ht="13" x14ac:dyDescent="0.3">
      <c r="B5" s="119" t="s">
        <v>15</v>
      </c>
      <c r="C5" s="120" t="s">
        <v>9</v>
      </c>
      <c r="D5" s="119" t="s">
        <v>16</v>
      </c>
      <c r="E5" s="119" t="s">
        <v>27</v>
      </c>
      <c r="F5" s="120" t="s">
        <v>17</v>
      </c>
      <c r="G5" s="121" t="s">
        <v>18</v>
      </c>
      <c r="H5" s="122" t="s">
        <v>19</v>
      </c>
      <c r="I5" s="120" t="s">
        <v>18</v>
      </c>
    </row>
    <row r="6" spans="2:9" x14ac:dyDescent="0.25">
      <c r="B6" s="52"/>
      <c r="C6" s="3"/>
      <c r="D6" s="52"/>
      <c r="E6" s="52"/>
      <c r="F6" s="3"/>
      <c r="G6" s="7"/>
      <c r="H6" s="3"/>
      <c r="I6" s="9"/>
    </row>
    <row r="7" spans="2:9" x14ac:dyDescent="0.25">
      <c r="B7" s="30"/>
      <c r="C7" s="5" t="s">
        <v>108</v>
      </c>
      <c r="D7" s="75"/>
      <c r="E7" s="66"/>
      <c r="F7" s="5"/>
      <c r="G7" s="6"/>
      <c r="H7" s="5"/>
      <c r="I7" s="9"/>
    </row>
    <row r="8" spans="2:9" x14ac:dyDescent="0.25">
      <c r="B8" s="30"/>
      <c r="C8" s="5"/>
      <c r="D8" s="75"/>
      <c r="E8" s="66"/>
      <c r="F8" s="5"/>
      <c r="G8" s="6"/>
      <c r="H8" s="5"/>
      <c r="I8" s="9"/>
    </row>
    <row r="9" spans="2:9" x14ac:dyDescent="0.25">
      <c r="B9" s="54" t="s">
        <v>279</v>
      </c>
      <c r="C9" s="58" t="s">
        <v>160</v>
      </c>
      <c r="D9" s="71" t="s">
        <v>99</v>
      </c>
      <c r="E9" s="98">
        <v>13</v>
      </c>
      <c r="F9" s="54"/>
      <c r="G9" s="35">
        <f>+E9*F9</f>
        <v>0</v>
      </c>
      <c r="H9" s="5"/>
      <c r="I9" s="9"/>
    </row>
    <row r="10" spans="2:9" x14ac:dyDescent="0.25">
      <c r="B10" s="54" t="s">
        <v>280</v>
      </c>
      <c r="C10" s="58" t="s">
        <v>103</v>
      </c>
      <c r="D10" s="71" t="s">
        <v>127</v>
      </c>
      <c r="E10" s="98">
        <v>140</v>
      </c>
      <c r="F10" s="54"/>
      <c r="G10" s="35">
        <f t="shared" ref="G10:G22" si="0">+E10*F10</f>
        <v>0</v>
      </c>
      <c r="H10" s="57"/>
      <c r="I10" s="9"/>
    </row>
    <row r="11" spans="2:9" x14ac:dyDescent="0.25">
      <c r="B11" s="54" t="s">
        <v>281</v>
      </c>
      <c r="C11" s="58" t="s">
        <v>159</v>
      </c>
      <c r="D11" s="71" t="s">
        <v>127</v>
      </c>
      <c r="E11" s="98">
        <v>321</v>
      </c>
      <c r="F11" s="30"/>
      <c r="G11" s="35">
        <f t="shared" si="0"/>
        <v>0</v>
      </c>
      <c r="H11" s="5"/>
      <c r="I11" s="9"/>
    </row>
    <row r="12" spans="2:9" x14ac:dyDescent="0.25">
      <c r="B12" s="54" t="s">
        <v>282</v>
      </c>
      <c r="C12" s="58" t="s">
        <v>105</v>
      </c>
      <c r="D12" s="71" t="s">
        <v>99</v>
      </c>
      <c r="E12" s="98">
        <v>3</v>
      </c>
      <c r="F12" s="30"/>
      <c r="G12" s="35">
        <f t="shared" si="0"/>
        <v>0</v>
      </c>
      <c r="H12" s="5"/>
      <c r="I12" s="9"/>
    </row>
    <row r="13" spans="2:9" x14ac:dyDescent="0.25">
      <c r="B13" s="54" t="s">
        <v>283</v>
      </c>
      <c r="C13" s="58" t="s">
        <v>106</v>
      </c>
      <c r="D13" s="71" t="s">
        <v>127</v>
      </c>
      <c r="E13" s="98">
        <v>478</v>
      </c>
      <c r="F13" s="30"/>
      <c r="G13" s="35">
        <f t="shared" si="0"/>
        <v>0</v>
      </c>
      <c r="H13" s="5"/>
      <c r="I13" s="9"/>
    </row>
    <row r="14" spans="2:9" x14ac:dyDescent="0.25">
      <c r="B14" s="71"/>
      <c r="C14" s="58"/>
      <c r="D14" s="71"/>
      <c r="E14" s="71"/>
      <c r="F14" s="30"/>
      <c r="G14" s="35"/>
      <c r="H14" s="5"/>
      <c r="I14" s="9"/>
    </row>
    <row r="15" spans="2:9" x14ac:dyDescent="0.25">
      <c r="B15" s="71"/>
      <c r="C15" s="58"/>
      <c r="D15" s="71"/>
      <c r="E15" s="53"/>
      <c r="F15" s="54"/>
      <c r="G15" s="35"/>
      <c r="H15" s="5"/>
      <c r="I15" s="9"/>
    </row>
    <row r="16" spans="2:9" x14ac:dyDescent="0.25">
      <c r="B16" s="71"/>
      <c r="C16" s="135" t="s">
        <v>130</v>
      </c>
      <c r="D16" s="71"/>
      <c r="E16" s="71"/>
      <c r="F16" s="30"/>
      <c r="G16" s="35"/>
      <c r="H16" s="5"/>
      <c r="I16" s="9"/>
    </row>
    <row r="17" spans="2:9" x14ac:dyDescent="0.25">
      <c r="B17" s="71"/>
      <c r="C17" s="58"/>
      <c r="D17" s="71"/>
      <c r="E17" s="30"/>
      <c r="F17" s="54"/>
      <c r="G17" s="35"/>
      <c r="H17" s="5"/>
      <c r="I17" s="9"/>
    </row>
    <row r="18" spans="2:9" x14ac:dyDescent="0.25">
      <c r="B18" s="71" t="s">
        <v>275</v>
      </c>
      <c r="C18" s="58" t="s">
        <v>276</v>
      </c>
      <c r="D18" s="71" t="s">
        <v>34</v>
      </c>
      <c r="E18" s="75">
        <v>2100</v>
      </c>
      <c r="F18" s="30"/>
      <c r="G18" s="35">
        <f t="shared" si="0"/>
        <v>0</v>
      </c>
      <c r="H18" s="5"/>
      <c r="I18" s="9"/>
    </row>
    <row r="19" spans="2:9" x14ac:dyDescent="0.25">
      <c r="B19" s="71" t="s">
        <v>277</v>
      </c>
      <c r="C19" s="58" t="s">
        <v>276</v>
      </c>
      <c r="D19" s="71" t="s">
        <v>34</v>
      </c>
      <c r="E19" s="71">
        <v>8800</v>
      </c>
      <c r="F19" s="54"/>
      <c r="G19" s="35">
        <f t="shared" si="0"/>
        <v>0</v>
      </c>
      <c r="H19" s="5"/>
      <c r="I19" s="9"/>
    </row>
    <row r="20" spans="2:9" x14ac:dyDescent="0.25">
      <c r="B20" s="71" t="s">
        <v>387</v>
      </c>
      <c r="C20" s="58" t="s">
        <v>389</v>
      </c>
      <c r="D20" s="71" t="s">
        <v>34</v>
      </c>
      <c r="E20" s="30">
        <v>20</v>
      </c>
      <c r="F20" s="30"/>
      <c r="G20" s="35">
        <f t="shared" si="0"/>
        <v>0</v>
      </c>
      <c r="H20" s="5"/>
      <c r="I20" s="9"/>
    </row>
    <row r="21" spans="2:9" x14ac:dyDescent="0.25">
      <c r="B21" s="71" t="s">
        <v>388</v>
      </c>
      <c r="C21" s="58" t="s">
        <v>391</v>
      </c>
      <c r="D21" s="71" t="s">
        <v>34</v>
      </c>
      <c r="E21" s="136">
        <v>1500</v>
      </c>
      <c r="F21" s="30"/>
      <c r="G21" s="35">
        <f t="shared" si="0"/>
        <v>0</v>
      </c>
      <c r="H21" s="5"/>
      <c r="I21" s="9"/>
    </row>
    <row r="22" spans="2:9" x14ac:dyDescent="0.25">
      <c r="B22" s="71" t="s">
        <v>390</v>
      </c>
      <c r="C22" s="58" t="s">
        <v>392</v>
      </c>
      <c r="D22" s="71" t="s">
        <v>34</v>
      </c>
      <c r="E22" s="136">
        <v>1500</v>
      </c>
      <c r="F22" s="30"/>
      <c r="G22" s="35">
        <f t="shared" si="0"/>
        <v>0</v>
      </c>
      <c r="H22" s="5"/>
      <c r="I22" s="9"/>
    </row>
    <row r="23" spans="2:9" x14ac:dyDescent="0.25">
      <c r="B23" s="71"/>
      <c r="C23" s="58"/>
      <c r="D23" s="71"/>
      <c r="E23" s="30"/>
      <c r="F23" s="30"/>
      <c r="G23" s="9"/>
      <c r="H23" s="5"/>
      <c r="I23" s="9"/>
    </row>
    <row r="24" spans="2:9" x14ac:dyDescent="0.25">
      <c r="B24" s="30"/>
      <c r="C24" s="5"/>
      <c r="D24" s="30"/>
      <c r="E24" s="30"/>
      <c r="F24" s="5"/>
      <c r="G24" s="8"/>
      <c r="H24" s="5"/>
      <c r="I24" s="9"/>
    </row>
    <row r="25" spans="2:9" x14ac:dyDescent="0.25">
      <c r="B25" s="79"/>
      <c r="C25" s="73" t="s">
        <v>33</v>
      </c>
      <c r="D25" s="79"/>
      <c r="E25" s="79"/>
      <c r="F25" s="4"/>
      <c r="G25" s="60">
        <f>SUM(G9:G22)</f>
        <v>0</v>
      </c>
      <c r="H25" s="4"/>
      <c r="I25" s="10"/>
    </row>
    <row r="26" spans="2:9" x14ac:dyDescent="0.25">
      <c r="B26" s="53"/>
      <c r="D26" s="53"/>
      <c r="E26" s="53"/>
      <c r="G26" s="6"/>
    </row>
  </sheetData>
  <pageMargins left="0.7" right="0.7" top="0.75" bottom="0.75" header="0.3" footer="0.3"/>
  <pageSetup paperSize="9" scale="9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84831-3E34-4A93-9ECF-B8162B50FE57}">
  <sheetPr>
    <pageSetUpPr fitToPage="1"/>
  </sheetPr>
  <dimension ref="B1:I30"/>
  <sheetViews>
    <sheetView workbookViewId="0">
      <selection activeCell="F10" sqref="F10"/>
    </sheetView>
  </sheetViews>
  <sheetFormatPr defaultRowHeight="12.5" x14ac:dyDescent="0.25"/>
  <cols>
    <col min="3" max="3" width="45.453125" customWidth="1"/>
    <col min="5" max="5" width="11.7265625" customWidth="1"/>
    <col min="6" max="6" width="14.1796875" customWidth="1"/>
    <col min="7" max="7" width="15" customWidth="1"/>
    <col min="8" max="8" width="16.81640625" customWidth="1"/>
    <col min="9" max="9" width="13.81640625" customWidth="1"/>
  </cols>
  <sheetData>
    <row r="1" spans="2:9" ht="19" x14ac:dyDescent="0.4">
      <c r="B1" s="92" t="s">
        <v>21</v>
      </c>
      <c r="D1" s="53"/>
      <c r="E1" s="53"/>
      <c r="G1" s="6"/>
    </row>
    <row r="2" spans="2:9" ht="15.5" x14ac:dyDescent="0.35">
      <c r="B2" s="19" t="s">
        <v>46</v>
      </c>
      <c r="D2" s="53"/>
      <c r="E2" s="53"/>
      <c r="G2" s="6"/>
      <c r="H2" s="2"/>
      <c r="I2" s="34" t="s">
        <v>119</v>
      </c>
    </row>
    <row r="3" spans="2:9" x14ac:dyDescent="0.25">
      <c r="B3" s="53"/>
      <c r="D3" s="53"/>
      <c r="E3" s="53"/>
      <c r="G3" s="6"/>
    </row>
    <row r="4" spans="2:9" ht="13" x14ac:dyDescent="0.3">
      <c r="B4" s="114"/>
      <c r="C4" s="115"/>
      <c r="D4" s="114"/>
      <c r="E4" s="114"/>
      <c r="F4" s="115"/>
      <c r="G4" s="116"/>
      <c r="H4" s="117" t="s">
        <v>14</v>
      </c>
      <c r="I4" s="118"/>
    </row>
    <row r="5" spans="2:9" ht="13" x14ac:dyDescent="0.3">
      <c r="B5" s="119" t="s">
        <v>15</v>
      </c>
      <c r="C5" s="120" t="s">
        <v>9</v>
      </c>
      <c r="D5" s="119" t="s">
        <v>16</v>
      </c>
      <c r="E5" s="119" t="s">
        <v>27</v>
      </c>
      <c r="F5" s="120" t="s">
        <v>17</v>
      </c>
      <c r="G5" s="121" t="s">
        <v>18</v>
      </c>
      <c r="H5" s="122" t="s">
        <v>19</v>
      </c>
      <c r="I5" s="120" t="s">
        <v>18</v>
      </c>
    </row>
    <row r="6" spans="2:9" x14ac:dyDescent="0.25">
      <c r="B6" s="52"/>
      <c r="C6" s="3"/>
      <c r="D6" s="52"/>
      <c r="E6" s="52"/>
      <c r="F6" s="3"/>
      <c r="G6" s="7"/>
      <c r="H6" s="3"/>
      <c r="I6" s="9"/>
    </row>
    <row r="7" spans="2:9" x14ac:dyDescent="0.25">
      <c r="B7" s="30"/>
      <c r="C7" s="5" t="s">
        <v>108</v>
      </c>
      <c r="D7" s="75"/>
      <c r="E7" s="66"/>
      <c r="F7" s="5"/>
      <c r="G7" s="6"/>
      <c r="H7" s="5"/>
      <c r="I7" s="9"/>
    </row>
    <row r="8" spans="2:9" x14ac:dyDescent="0.25">
      <c r="B8" s="30"/>
      <c r="C8" s="5"/>
      <c r="D8" s="75"/>
      <c r="E8" s="66"/>
      <c r="F8" s="5"/>
      <c r="G8" s="6"/>
      <c r="H8" s="5"/>
      <c r="I8" s="9"/>
    </row>
    <row r="9" spans="2:9" x14ac:dyDescent="0.25">
      <c r="B9" s="30" t="s">
        <v>278</v>
      </c>
      <c r="C9" s="58" t="s">
        <v>155</v>
      </c>
      <c r="D9" s="30"/>
      <c r="E9" s="53"/>
      <c r="F9" s="5"/>
      <c r="G9" s="6"/>
      <c r="H9" s="5"/>
      <c r="I9" s="9"/>
    </row>
    <row r="10" spans="2:9" ht="13" x14ac:dyDescent="0.25">
      <c r="B10" s="71"/>
      <c r="C10" s="104" t="s">
        <v>149</v>
      </c>
      <c r="D10" s="71" t="s">
        <v>34</v>
      </c>
      <c r="E10" s="71">
        <v>40</v>
      </c>
      <c r="F10" s="30"/>
      <c r="G10" s="35">
        <f>+E10*F10</f>
        <v>0</v>
      </c>
      <c r="H10" s="5"/>
      <c r="I10" s="9"/>
    </row>
    <row r="11" spans="2:9" ht="13" x14ac:dyDescent="0.25">
      <c r="B11" s="71"/>
      <c r="C11" s="104" t="s">
        <v>157</v>
      </c>
      <c r="D11" s="71" t="s">
        <v>34</v>
      </c>
      <c r="E11" s="71">
        <v>45</v>
      </c>
      <c r="F11" s="30"/>
      <c r="G11" s="35">
        <f t="shared" ref="G11:G24" si="0">+E11*F11</f>
        <v>0</v>
      </c>
      <c r="H11" s="5"/>
      <c r="I11" s="9"/>
    </row>
    <row r="12" spans="2:9" x14ac:dyDescent="0.25">
      <c r="B12" s="54" t="s">
        <v>285</v>
      </c>
      <c r="C12" s="58" t="s">
        <v>160</v>
      </c>
      <c r="D12" s="71" t="s">
        <v>99</v>
      </c>
      <c r="E12" s="98">
        <v>21</v>
      </c>
      <c r="F12" s="5"/>
      <c r="G12" s="35">
        <f t="shared" si="0"/>
        <v>0</v>
      </c>
      <c r="H12" s="5"/>
      <c r="I12" s="9"/>
    </row>
    <row r="13" spans="2:9" x14ac:dyDescent="0.25">
      <c r="B13" s="54" t="s">
        <v>286</v>
      </c>
      <c r="C13" s="58" t="s">
        <v>103</v>
      </c>
      <c r="D13" s="71" t="s">
        <v>127</v>
      </c>
      <c r="E13" s="98">
        <v>203</v>
      </c>
      <c r="F13" s="5"/>
      <c r="G13" s="35">
        <f t="shared" si="0"/>
        <v>0</v>
      </c>
      <c r="H13" s="5"/>
      <c r="I13" s="9"/>
    </row>
    <row r="14" spans="2:9" x14ac:dyDescent="0.25">
      <c r="B14" s="54" t="s">
        <v>287</v>
      </c>
      <c r="C14" s="58" t="s">
        <v>159</v>
      </c>
      <c r="D14" s="71" t="s">
        <v>127</v>
      </c>
      <c r="E14" s="98">
        <v>1100</v>
      </c>
      <c r="F14" s="30"/>
      <c r="G14" s="35">
        <f t="shared" si="0"/>
        <v>0</v>
      </c>
      <c r="H14" s="5"/>
      <c r="I14" s="9"/>
    </row>
    <row r="15" spans="2:9" x14ac:dyDescent="0.25">
      <c r="B15" s="54" t="s">
        <v>288</v>
      </c>
      <c r="C15" s="58" t="s">
        <v>105</v>
      </c>
      <c r="D15" s="71" t="s">
        <v>99</v>
      </c>
      <c r="E15" s="98">
        <v>5</v>
      </c>
      <c r="F15" s="30"/>
      <c r="G15" s="35">
        <f t="shared" si="0"/>
        <v>0</v>
      </c>
      <c r="H15" s="5"/>
      <c r="I15" s="9"/>
    </row>
    <row r="16" spans="2:9" x14ac:dyDescent="0.25">
      <c r="B16" s="54" t="s">
        <v>291</v>
      </c>
      <c r="C16" s="58" t="s">
        <v>106</v>
      </c>
      <c r="D16" s="71" t="s">
        <v>127</v>
      </c>
      <c r="E16" s="98">
        <v>342</v>
      </c>
      <c r="F16" s="54"/>
      <c r="G16" s="35">
        <f t="shared" si="0"/>
        <v>0</v>
      </c>
      <c r="H16" s="5"/>
      <c r="I16" s="9"/>
    </row>
    <row r="17" spans="2:9" x14ac:dyDescent="0.25">
      <c r="B17" s="54" t="s">
        <v>292</v>
      </c>
      <c r="C17" s="58" t="s">
        <v>107</v>
      </c>
      <c r="D17" s="71" t="s">
        <v>127</v>
      </c>
      <c r="E17" s="98">
        <v>117</v>
      </c>
      <c r="F17" s="54"/>
      <c r="G17" s="35">
        <f t="shared" si="0"/>
        <v>0</v>
      </c>
      <c r="H17" s="5"/>
      <c r="I17" s="9"/>
    </row>
    <row r="18" spans="2:9" x14ac:dyDescent="0.25">
      <c r="B18" s="71"/>
      <c r="C18" s="58"/>
      <c r="D18" s="71"/>
      <c r="E18" s="71"/>
      <c r="F18" s="54"/>
      <c r="G18" s="35"/>
      <c r="H18" s="5"/>
      <c r="I18" s="9"/>
    </row>
    <row r="19" spans="2:9" x14ac:dyDescent="0.25">
      <c r="B19" s="71"/>
      <c r="C19" s="58"/>
      <c r="D19" s="71"/>
      <c r="E19" s="53"/>
      <c r="F19" s="30"/>
      <c r="G19" s="35"/>
      <c r="H19" s="5"/>
      <c r="I19" s="9"/>
    </row>
    <row r="20" spans="2:9" x14ac:dyDescent="0.25">
      <c r="B20" s="71"/>
      <c r="C20" s="135" t="s">
        <v>130</v>
      </c>
      <c r="D20" s="71"/>
      <c r="E20" s="71"/>
      <c r="F20" s="54"/>
      <c r="G20" s="35"/>
      <c r="H20" s="57"/>
      <c r="I20" s="9"/>
    </row>
    <row r="21" spans="2:9" x14ac:dyDescent="0.25">
      <c r="B21" s="71"/>
      <c r="C21" s="58"/>
      <c r="D21" s="71"/>
      <c r="E21" s="30"/>
      <c r="F21" s="30"/>
      <c r="G21" s="35"/>
      <c r="H21" s="5"/>
      <c r="I21" s="9"/>
    </row>
    <row r="22" spans="2:9" x14ac:dyDescent="0.25">
      <c r="B22" s="71" t="s">
        <v>328</v>
      </c>
      <c r="C22" t="s">
        <v>331</v>
      </c>
      <c r="D22" s="71" t="s">
        <v>34</v>
      </c>
      <c r="E22" s="75">
        <v>120</v>
      </c>
      <c r="F22" s="30"/>
      <c r="G22" s="35">
        <f t="shared" si="0"/>
        <v>0</v>
      </c>
      <c r="H22" s="5"/>
      <c r="I22" s="9"/>
    </row>
    <row r="23" spans="2:9" x14ac:dyDescent="0.25">
      <c r="B23" s="71" t="s">
        <v>329</v>
      </c>
      <c r="C23" s="58" t="s">
        <v>331</v>
      </c>
      <c r="D23" s="71" t="s">
        <v>34</v>
      </c>
      <c r="E23" s="75">
        <v>270</v>
      </c>
      <c r="F23" s="30"/>
      <c r="G23" s="35">
        <f t="shared" si="0"/>
        <v>0</v>
      </c>
      <c r="H23" s="5"/>
      <c r="I23" s="9"/>
    </row>
    <row r="24" spans="2:9" x14ac:dyDescent="0.25">
      <c r="B24" s="71" t="s">
        <v>330</v>
      </c>
      <c r="C24" s="58" t="s">
        <v>276</v>
      </c>
      <c r="D24" s="71" t="s">
        <v>34</v>
      </c>
      <c r="E24" s="129">
        <v>10250</v>
      </c>
      <c r="F24" s="30"/>
      <c r="G24" s="35">
        <f t="shared" si="0"/>
        <v>0</v>
      </c>
      <c r="H24" s="5"/>
      <c r="I24" s="9"/>
    </row>
    <row r="25" spans="2:9" x14ac:dyDescent="0.25">
      <c r="B25" s="71"/>
      <c r="D25" s="71"/>
      <c r="E25" s="75"/>
      <c r="F25" s="30"/>
      <c r="G25" s="35"/>
      <c r="H25" s="5"/>
      <c r="I25" s="9"/>
    </row>
    <row r="26" spans="2:9" x14ac:dyDescent="0.25">
      <c r="B26" s="71"/>
      <c r="C26" s="58"/>
      <c r="D26" s="71"/>
      <c r="E26" s="71"/>
      <c r="F26" s="30"/>
      <c r="G26" s="35"/>
      <c r="H26" s="5"/>
      <c r="I26" s="9"/>
    </row>
    <row r="27" spans="2:9" x14ac:dyDescent="0.25">
      <c r="B27" s="71"/>
      <c r="C27" s="58"/>
      <c r="D27" s="71"/>
      <c r="E27" s="30"/>
      <c r="F27" s="30"/>
      <c r="G27" s="35"/>
      <c r="H27" s="5"/>
      <c r="I27" s="9"/>
    </row>
    <row r="28" spans="2:9" x14ac:dyDescent="0.25">
      <c r="B28" s="30"/>
      <c r="C28" s="5"/>
      <c r="D28" s="30"/>
      <c r="E28" s="30"/>
      <c r="F28" s="5"/>
      <c r="G28" s="8"/>
      <c r="H28" s="5"/>
      <c r="I28" s="9"/>
    </row>
    <row r="29" spans="2:9" x14ac:dyDescent="0.25">
      <c r="B29" s="79"/>
      <c r="C29" s="73" t="s">
        <v>33</v>
      </c>
      <c r="D29" s="79"/>
      <c r="E29" s="79"/>
      <c r="F29" s="4"/>
      <c r="G29" s="60">
        <f>SUM(G10:G24)</f>
        <v>0</v>
      </c>
      <c r="H29" s="4"/>
      <c r="I29" s="10"/>
    </row>
    <row r="30" spans="2:9" x14ac:dyDescent="0.25">
      <c r="B30" s="53"/>
      <c r="D30" s="53"/>
      <c r="E30" s="53"/>
      <c r="G30" s="6"/>
    </row>
  </sheetData>
  <pageMargins left="0.7" right="0.7" top="0.75" bottom="0.75" header="0.3" footer="0.3"/>
  <pageSetup paperSize="9" scale="9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D374C-EFC8-4977-A61E-A7BFCC2514A4}">
  <sheetPr>
    <pageSetUpPr fitToPage="1"/>
  </sheetPr>
  <dimension ref="B1:I31"/>
  <sheetViews>
    <sheetView workbookViewId="0">
      <selection activeCell="F10" sqref="F10"/>
    </sheetView>
  </sheetViews>
  <sheetFormatPr defaultRowHeight="12.5" x14ac:dyDescent="0.25"/>
  <cols>
    <col min="3" max="3" width="49.26953125" customWidth="1"/>
    <col min="5" max="5" width="12.54296875" customWidth="1"/>
    <col min="6" max="6" width="18.7265625" customWidth="1"/>
    <col min="7" max="7" width="13.453125" customWidth="1"/>
    <col min="8" max="8" width="15.7265625" customWidth="1"/>
    <col min="9" max="9" width="14.453125" customWidth="1"/>
  </cols>
  <sheetData>
    <row r="1" spans="2:9" ht="19" x14ac:dyDescent="0.4">
      <c r="B1" s="92" t="s">
        <v>21</v>
      </c>
      <c r="D1" s="53"/>
      <c r="E1" s="53"/>
      <c r="G1" s="6"/>
    </row>
    <row r="2" spans="2:9" ht="15.5" x14ac:dyDescent="0.35">
      <c r="B2" s="19" t="s">
        <v>46</v>
      </c>
      <c r="D2" s="53"/>
      <c r="E2" s="53"/>
      <c r="G2" s="6"/>
      <c r="H2" s="2"/>
      <c r="I2" s="34" t="s">
        <v>120</v>
      </c>
    </row>
    <row r="3" spans="2:9" x14ac:dyDescent="0.25">
      <c r="B3" s="53"/>
      <c r="D3" s="53"/>
      <c r="E3" s="53"/>
      <c r="G3" s="6"/>
    </row>
    <row r="4" spans="2:9" ht="13" x14ac:dyDescent="0.3">
      <c r="B4" s="114"/>
      <c r="C4" s="115"/>
      <c r="D4" s="114"/>
      <c r="E4" s="114"/>
      <c r="F4" s="115"/>
      <c r="G4" s="116"/>
      <c r="H4" s="117" t="s">
        <v>14</v>
      </c>
      <c r="I4" s="118"/>
    </row>
    <row r="5" spans="2:9" ht="13" x14ac:dyDescent="0.3">
      <c r="B5" s="119" t="s">
        <v>15</v>
      </c>
      <c r="C5" s="120" t="s">
        <v>9</v>
      </c>
      <c r="D5" s="119" t="s">
        <v>16</v>
      </c>
      <c r="E5" s="119" t="s">
        <v>27</v>
      </c>
      <c r="F5" s="120" t="s">
        <v>17</v>
      </c>
      <c r="G5" s="121" t="s">
        <v>18</v>
      </c>
      <c r="H5" s="122" t="s">
        <v>19</v>
      </c>
      <c r="I5" s="120" t="s">
        <v>18</v>
      </c>
    </row>
    <row r="6" spans="2:9" x14ac:dyDescent="0.25">
      <c r="B6" s="52"/>
      <c r="C6" s="3"/>
      <c r="D6" s="52"/>
      <c r="E6" s="52"/>
      <c r="F6" s="3"/>
      <c r="G6" s="7"/>
      <c r="H6" s="3"/>
      <c r="I6" s="9"/>
    </row>
    <row r="7" spans="2:9" x14ac:dyDescent="0.25">
      <c r="B7" s="30"/>
      <c r="C7" s="5" t="s">
        <v>108</v>
      </c>
      <c r="D7" s="75"/>
      <c r="E7" s="66"/>
      <c r="F7" s="5"/>
      <c r="G7" s="6"/>
      <c r="H7" s="5"/>
      <c r="I7" s="9"/>
    </row>
    <row r="8" spans="2:9" x14ac:dyDescent="0.25">
      <c r="B8" s="30"/>
      <c r="C8" s="5"/>
      <c r="D8" s="75"/>
      <c r="E8" s="66"/>
      <c r="F8" s="30"/>
      <c r="G8" s="6"/>
      <c r="H8" s="5"/>
      <c r="I8" s="9"/>
    </row>
    <row r="9" spans="2:9" x14ac:dyDescent="0.25">
      <c r="B9" s="54" t="s">
        <v>293</v>
      </c>
      <c r="C9" s="58" t="s">
        <v>155</v>
      </c>
      <c r="D9" s="30"/>
      <c r="E9" s="53"/>
      <c r="F9" s="30"/>
      <c r="G9" s="6"/>
      <c r="H9" s="5"/>
      <c r="I9" s="9"/>
    </row>
    <row r="10" spans="2:9" ht="13" x14ac:dyDescent="0.25">
      <c r="B10" s="71"/>
      <c r="C10" s="104" t="s">
        <v>149</v>
      </c>
      <c r="D10" s="71" t="s">
        <v>34</v>
      </c>
      <c r="E10" s="71">
        <v>25</v>
      </c>
      <c r="F10" s="30"/>
      <c r="G10" s="35">
        <f>+E10*F10</f>
        <v>0</v>
      </c>
      <c r="H10" s="5"/>
      <c r="I10" s="9"/>
    </row>
    <row r="11" spans="2:9" ht="13" x14ac:dyDescent="0.25">
      <c r="B11" s="71"/>
      <c r="C11" s="104" t="s">
        <v>157</v>
      </c>
      <c r="D11" s="71" t="s">
        <v>34</v>
      </c>
      <c r="E11" s="71">
        <v>25</v>
      </c>
      <c r="F11" s="30"/>
      <c r="G11" s="35">
        <f t="shared" ref="G11:G26" si="0">+E11*F11</f>
        <v>0</v>
      </c>
      <c r="H11" s="5"/>
      <c r="I11" s="9"/>
    </row>
    <row r="12" spans="2:9" ht="13" x14ac:dyDescent="0.25">
      <c r="B12" s="71"/>
      <c r="C12" s="104" t="s">
        <v>150</v>
      </c>
      <c r="D12" s="71" t="s">
        <v>34</v>
      </c>
      <c r="E12" s="102">
        <v>10</v>
      </c>
      <c r="F12" s="30"/>
      <c r="G12" s="35">
        <f t="shared" si="0"/>
        <v>0</v>
      </c>
      <c r="H12" s="5"/>
      <c r="I12" s="9"/>
    </row>
    <row r="13" spans="2:9" x14ac:dyDescent="0.25">
      <c r="B13" s="54" t="s">
        <v>294</v>
      </c>
      <c r="C13" s="58" t="s">
        <v>103</v>
      </c>
      <c r="D13" s="71" t="s">
        <v>127</v>
      </c>
      <c r="E13" s="98">
        <v>63</v>
      </c>
      <c r="F13" s="54"/>
      <c r="G13" s="35">
        <f t="shared" si="0"/>
        <v>0</v>
      </c>
      <c r="H13" s="5"/>
      <c r="I13" s="9"/>
    </row>
    <row r="14" spans="2:9" x14ac:dyDescent="0.25">
      <c r="B14" s="54" t="s">
        <v>295</v>
      </c>
      <c r="C14" s="58" t="s">
        <v>159</v>
      </c>
      <c r="D14" s="71" t="s">
        <v>127</v>
      </c>
      <c r="E14" s="98">
        <v>81</v>
      </c>
      <c r="F14" s="54"/>
      <c r="G14" s="35">
        <f t="shared" si="0"/>
        <v>0</v>
      </c>
      <c r="H14" s="5"/>
      <c r="I14" s="9"/>
    </row>
    <row r="15" spans="2:9" x14ac:dyDescent="0.25">
      <c r="B15" s="54" t="s">
        <v>296</v>
      </c>
      <c r="C15" s="58" t="s">
        <v>105</v>
      </c>
      <c r="D15" s="71" t="s">
        <v>99</v>
      </c>
      <c r="E15" s="98">
        <v>2</v>
      </c>
      <c r="F15" s="30"/>
      <c r="G15" s="35">
        <f t="shared" si="0"/>
        <v>0</v>
      </c>
      <c r="H15" s="5"/>
      <c r="I15" s="9"/>
    </row>
    <row r="16" spans="2:9" x14ac:dyDescent="0.25">
      <c r="B16" s="54" t="s">
        <v>297</v>
      </c>
      <c r="C16" s="58" t="s">
        <v>106</v>
      </c>
      <c r="D16" s="71" t="s">
        <v>127</v>
      </c>
      <c r="E16" s="98">
        <v>1020</v>
      </c>
      <c r="F16" s="54"/>
      <c r="G16" s="35">
        <f t="shared" si="0"/>
        <v>0</v>
      </c>
      <c r="H16" s="57"/>
      <c r="I16" s="9"/>
    </row>
    <row r="17" spans="2:9" x14ac:dyDescent="0.25">
      <c r="B17" s="71"/>
      <c r="C17" s="58"/>
      <c r="D17" s="125"/>
      <c r="E17" s="102"/>
      <c r="F17" s="30"/>
      <c r="G17" s="35"/>
      <c r="H17" s="5"/>
      <c r="I17" s="9"/>
    </row>
    <row r="18" spans="2:9" x14ac:dyDescent="0.25">
      <c r="B18" s="71"/>
      <c r="C18" s="58"/>
      <c r="D18" s="71"/>
      <c r="E18" s="53"/>
      <c r="F18" s="30"/>
      <c r="G18" s="35"/>
      <c r="H18" s="5"/>
      <c r="I18" s="9"/>
    </row>
    <row r="19" spans="2:9" x14ac:dyDescent="0.25">
      <c r="B19" s="71"/>
      <c r="C19" s="135" t="s">
        <v>130</v>
      </c>
      <c r="D19" s="71"/>
      <c r="E19" s="71"/>
      <c r="F19" s="30"/>
      <c r="G19" s="35"/>
      <c r="H19" s="5"/>
      <c r="I19" s="9"/>
    </row>
    <row r="20" spans="2:9" x14ac:dyDescent="0.25">
      <c r="B20" s="71"/>
      <c r="C20" s="58"/>
      <c r="D20" s="71"/>
      <c r="E20" s="30"/>
      <c r="F20" s="54"/>
      <c r="G20" s="35"/>
      <c r="H20" s="55"/>
      <c r="I20" s="9"/>
    </row>
    <row r="21" spans="2:9" x14ac:dyDescent="0.25">
      <c r="B21" s="71" t="s">
        <v>393</v>
      </c>
      <c r="C21" s="58" t="s">
        <v>394</v>
      </c>
      <c r="D21" s="71" t="s">
        <v>34</v>
      </c>
      <c r="E21" s="94">
        <v>1000</v>
      </c>
      <c r="F21" s="30"/>
      <c r="G21" s="35">
        <f t="shared" si="0"/>
        <v>0</v>
      </c>
      <c r="H21" s="5"/>
      <c r="I21" s="9"/>
    </row>
    <row r="22" spans="2:9" x14ac:dyDescent="0.25">
      <c r="B22" s="71" t="s">
        <v>395</v>
      </c>
      <c r="C22" s="58" t="s">
        <v>396</v>
      </c>
      <c r="D22" s="71" t="s">
        <v>34</v>
      </c>
      <c r="E22" s="94">
        <v>2500</v>
      </c>
      <c r="F22" s="30"/>
      <c r="G22" s="35">
        <f t="shared" si="0"/>
        <v>0</v>
      </c>
      <c r="H22" s="5"/>
      <c r="I22" s="9"/>
    </row>
    <row r="23" spans="2:9" x14ac:dyDescent="0.25">
      <c r="B23" s="71" t="s">
        <v>299</v>
      </c>
      <c r="C23" s="58" t="s">
        <v>397</v>
      </c>
      <c r="D23" s="71" t="s">
        <v>34</v>
      </c>
      <c r="E23" s="71">
        <v>15</v>
      </c>
      <c r="F23" s="54"/>
      <c r="G23" s="35">
        <f t="shared" si="0"/>
        <v>0</v>
      </c>
      <c r="H23" s="5"/>
      <c r="I23" s="9"/>
    </row>
    <row r="24" spans="2:9" x14ac:dyDescent="0.25">
      <c r="B24" s="71" t="s">
        <v>298</v>
      </c>
      <c r="C24" s="58" t="s">
        <v>300</v>
      </c>
      <c r="D24" s="71" t="s">
        <v>99</v>
      </c>
      <c r="E24" s="75">
        <v>1</v>
      </c>
      <c r="F24" s="30"/>
      <c r="G24" s="35">
        <f t="shared" si="0"/>
        <v>0</v>
      </c>
      <c r="H24" s="5"/>
      <c r="I24" s="9"/>
    </row>
    <row r="25" spans="2:9" x14ac:dyDescent="0.25">
      <c r="B25" s="54" t="s">
        <v>401</v>
      </c>
      <c r="C25" s="58" t="s">
        <v>400</v>
      </c>
      <c r="D25" s="71" t="s">
        <v>34</v>
      </c>
      <c r="E25" s="98">
        <v>30</v>
      </c>
      <c r="F25" s="30"/>
      <c r="G25" s="35">
        <f t="shared" si="0"/>
        <v>0</v>
      </c>
      <c r="H25" s="5"/>
      <c r="I25" s="9"/>
    </row>
    <row r="26" spans="2:9" ht="14.15" customHeight="1" x14ac:dyDescent="0.25">
      <c r="B26" s="71" t="s">
        <v>398</v>
      </c>
      <c r="C26" s="123" t="s">
        <v>399</v>
      </c>
      <c r="D26" s="125" t="s">
        <v>34</v>
      </c>
      <c r="E26" s="71">
        <v>500</v>
      </c>
      <c r="F26" s="30"/>
      <c r="G26" s="35">
        <f t="shared" si="0"/>
        <v>0</v>
      </c>
      <c r="H26" s="5"/>
      <c r="I26" s="9"/>
    </row>
    <row r="27" spans="2:9" x14ac:dyDescent="0.25">
      <c r="B27" s="71"/>
      <c r="C27" s="58"/>
      <c r="D27" s="71"/>
      <c r="E27" s="71"/>
      <c r="F27" s="54"/>
      <c r="G27" s="35"/>
      <c r="H27" s="5"/>
      <c r="I27" s="9"/>
    </row>
    <row r="28" spans="2:9" x14ac:dyDescent="0.25">
      <c r="B28" s="71"/>
      <c r="C28" s="58"/>
      <c r="D28" s="71"/>
      <c r="E28" s="30"/>
      <c r="F28" s="30"/>
      <c r="G28" s="9"/>
      <c r="H28" s="5"/>
      <c r="I28" s="9"/>
    </row>
    <row r="29" spans="2:9" x14ac:dyDescent="0.25">
      <c r="B29" s="30"/>
      <c r="C29" s="5"/>
      <c r="D29" s="30"/>
      <c r="E29" s="30"/>
      <c r="F29" s="5"/>
      <c r="G29" s="8"/>
      <c r="H29" s="5"/>
      <c r="I29" s="9"/>
    </row>
    <row r="30" spans="2:9" x14ac:dyDescent="0.25">
      <c r="B30" s="79"/>
      <c r="C30" s="73" t="s">
        <v>33</v>
      </c>
      <c r="D30" s="79"/>
      <c r="E30" s="79"/>
      <c r="F30" s="4"/>
      <c r="G30" s="60">
        <f>SUM(G10:G26)</f>
        <v>0</v>
      </c>
      <c r="H30" s="4"/>
      <c r="I30" s="10"/>
    </row>
    <row r="31" spans="2:9" x14ac:dyDescent="0.25">
      <c r="B31" s="53"/>
      <c r="D31" s="53"/>
      <c r="E31" s="53"/>
      <c r="G31" s="6"/>
    </row>
  </sheetData>
  <pageMargins left="0.7" right="0.7" top="0.75" bottom="0.75" header="0.3" footer="0.3"/>
  <pageSetup paperSize="9" scale="8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8792D-A40C-4B90-AA83-B13B27B96A0B}">
  <sheetPr>
    <pageSetUpPr fitToPage="1"/>
  </sheetPr>
  <dimension ref="B1:I25"/>
  <sheetViews>
    <sheetView workbookViewId="0">
      <selection activeCell="F10" sqref="F10"/>
    </sheetView>
  </sheetViews>
  <sheetFormatPr defaultRowHeight="12.5" x14ac:dyDescent="0.25"/>
  <cols>
    <col min="3" max="3" width="46.54296875" customWidth="1"/>
    <col min="4" max="4" width="9.7265625" customWidth="1"/>
    <col min="5" max="5" width="13.54296875" customWidth="1"/>
    <col min="6" max="6" width="12.81640625" customWidth="1"/>
    <col min="7" max="7" width="16" customWidth="1"/>
    <col min="8" max="8" width="13.453125" bestFit="1" customWidth="1"/>
    <col min="9" max="9" width="13.54296875" customWidth="1"/>
  </cols>
  <sheetData>
    <row r="1" spans="2:9" ht="19" x14ac:dyDescent="0.4">
      <c r="B1" s="92" t="s">
        <v>21</v>
      </c>
      <c r="D1" s="53"/>
      <c r="E1" s="53"/>
      <c r="G1" s="6"/>
    </row>
    <row r="2" spans="2:9" ht="15.5" x14ac:dyDescent="0.35">
      <c r="B2" s="19" t="s">
        <v>46</v>
      </c>
      <c r="D2" s="53"/>
      <c r="E2" s="53"/>
      <c r="G2" s="6"/>
      <c r="H2" s="2"/>
      <c r="I2" s="34" t="s">
        <v>121</v>
      </c>
    </row>
    <row r="3" spans="2:9" x14ac:dyDescent="0.25">
      <c r="B3" s="53"/>
      <c r="D3" s="53"/>
      <c r="E3" s="53"/>
      <c r="G3" s="6"/>
    </row>
    <row r="4" spans="2:9" ht="13" x14ac:dyDescent="0.3">
      <c r="B4" s="114"/>
      <c r="C4" s="115"/>
      <c r="D4" s="114"/>
      <c r="E4" s="114"/>
      <c r="F4" s="115"/>
      <c r="G4" s="116"/>
      <c r="H4" s="117" t="s">
        <v>14</v>
      </c>
      <c r="I4" s="118"/>
    </row>
    <row r="5" spans="2:9" ht="13" x14ac:dyDescent="0.3">
      <c r="B5" s="119" t="s">
        <v>15</v>
      </c>
      <c r="C5" s="120" t="s">
        <v>9</v>
      </c>
      <c r="D5" s="119" t="s">
        <v>16</v>
      </c>
      <c r="E5" s="119" t="s">
        <v>27</v>
      </c>
      <c r="F5" s="120" t="s">
        <v>17</v>
      </c>
      <c r="G5" s="121" t="s">
        <v>18</v>
      </c>
      <c r="H5" s="122" t="s">
        <v>19</v>
      </c>
      <c r="I5" s="120" t="s">
        <v>18</v>
      </c>
    </row>
    <row r="6" spans="2:9" x14ac:dyDescent="0.25">
      <c r="B6" s="52"/>
      <c r="C6" s="3"/>
      <c r="D6" s="52"/>
      <c r="E6" s="52"/>
      <c r="F6" s="3"/>
      <c r="G6" s="7"/>
      <c r="H6" s="3"/>
      <c r="I6" s="9"/>
    </row>
    <row r="7" spans="2:9" x14ac:dyDescent="0.25">
      <c r="B7" s="30"/>
      <c r="C7" s="5" t="s">
        <v>108</v>
      </c>
      <c r="D7" s="75"/>
      <c r="E7" s="66"/>
      <c r="F7" s="5"/>
      <c r="G7" s="6"/>
      <c r="H7" s="5"/>
      <c r="I7" s="9"/>
    </row>
    <row r="8" spans="2:9" x14ac:dyDescent="0.25">
      <c r="B8" s="30"/>
      <c r="C8" s="5"/>
      <c r="D8" s="75"/>
      <c r="E8" s="66"/>
      <c r="F8" s="5"/>
      <c r="G8" s="6"/>
      <c r="H8" s="5"/>
      <c r="I8" s="9"/>
    </row>
    <row r="9" spans="2:9" x14ac:dyDescent="0.25">
      <c r="B9" s="54" t="s">
        <v>301</v>
      </c>
      <c r="C9" t="s">
        <v>284</v>
      </c>
      <c r="D9" s="30"/>
      <c r="E9" s="53"/>
      <c r="F9" s="30"/>
      <c r="G9" s="6"/>
      <c r="H9" s="5"/>
      <c r="I9" s="9"/>
    </row>
    <row r="10" spans="2:9" ht="13" x14ac:dyDescent="0.25">
      <c r="B10" s="71"/>
      <c r="C10" s="104" t="s">
        <v>149</v>
      </c>
      <c r="D10" s="71" t="s">
        <v>34</v>
      </c>
      <c r="E10" s="71">
        <v>10</v>
      </c>
      <c r="F10" s="30"/>
      <c r="G10" s="35">
        <f>+E10*F10</f>
        <v>0</v>
      </c>
      <c r="H10" s="5"/>
      <c r="I10" s="9"/>
    </row>
    <row r="11" spans="2:9" ht="13" x14ac:dyDescent="0.25">
      <c r="B11" s="71"/>
      <c r="C11" s="104" t="s">
        <v>157</v>
      </c>
      <c r="D11" s="71" t="s">
        <v>34</v>
      </c>
      <c r="E11" s="71">
        <v>10</v>
      </c>
      <c r="F11" s="30"/>
      <c r="G11" s="35">
        <f t="shared" ref="G11:G22" si="0">+E11*F11</f>
        <v>0</v>
      </c>
      <c r="H11" s="5"/>
      <c r="I11" s="9"/>
    </row>
    <row r="12" spans="2:9" x14ac:dyDescent="0.25">
      <c r="B12" s="71" t="s">
        <v>302</v>
      </c>
      <c r="C12" s="58" t="s">
        <v>210</v>
      </c>
      <c r="D12" s="30" t="s">
        <v>34</v>
      </c>
      <c r="E12" s="71">
        <v>300</v>
      </c>
      <c r="F12" s="54"/>
      <c r="G12" s="35">
        <f t="shared" si="0"/>
        <v>0</v>
      </c>
      <c r="H12" s="57"/>
      <c r="I12" s="9"/>
    </row>
    <row r="13" spans="2:9" x14ac:dyDescent="0.25">
      <c r="B13" s="71"/>
      <c r="C13" s="58"/>
      <c r="D13" s="30"/>
      <c r="E13" s="130"/>
      <c r="F13" s="54"/>
      <c r="G13" s="35"/>
      <c r="H13" s="57"/>
      <c r="I13" s="9"/>
    </row>
    <row r="14" spans="2:9" x14ac:dyDescent="0.25">
      <c r="B14" s="71"/>
      <c r="C14" s="58"/>
      <c r="D14" s="71"/>
      <c r="E14" s="53"/>
      <c r="F14" s="30"/>
      <c r="G14" s="35"/>
      <c r="H14" s="5"/>
      <c r="I14" s="9"/>
    </row>
    <row r="15" spans="2:9" x14ac:dyDescent="0.25">
      <c r="B15" s="71"/>
      <c r="C15" s="135" t="s">
        <v>130</v>
      </c>
      <c r="D15" s="71"/>
      <c r="E15" s="71"/>
      <c r="F15" s="30"/>
      <c r="G15" s="35"/>
      <c r="H15" s="5"/>
      <c r="I15" s="9"/>
    </row>
    <row r="16" spans="2:9" x14ac:dyDescent="0.25">
      <c r="B16" s="71"/>
      <c r="C16" s="58"/>
      <c r="D16" s="71"/>
      <c r="E16" s="30"/>
      <c r="F16" s="30"/>
      <c r="G16" s="35"/>
      <c r="H16" s="5"/>
      <c r="I16" s="9"/>
    </row>
    <row r="17" spans="2:9" x14ac:dyDescent="0.25">
      <c r="B17" s="71" t="s">
        <v>303</v>
      </c>
      <c r="C17" s="58" t="s">
        <v>304</v>
      </c>
      <c r="D17" s="71" t="s">
        <v>34</v>
      </c>
      <c r="E17" s="75">
        <v>200</v>
      </c>
      <c r="F17" s="30"/>
      <c r="G17" s="35">
        <f t="shared" si="0"/>
        <v>0</v>
      </c>
      <c r="H17" s="5"/>
      <c r="I17" s="9"/>
    </row>
    <row r="18" spans="2:9" x14ac:dyDescent="0.25">
      <c r="B18" s="71" t="s">
        <v>305</v>
      </c>
      <c r="C18" s="58" t="s">
        <v>70</v>
      </c>
      <c r="D18" s="71" t="s">
        <v>34</v>
      </c>
      <c r="E18" s="101">
        <v>1500</v>
      </c>
      <c r="F18" s="54"/>
      <c r="G18" s="35">
        <f t="shared" si="0"/>
        <v>0</v>
      </c>
      <c r="H18" s="55"/>
      <c r="I18" s="9"/>
    </row>
    <row r="19" spans="2:9" x14ac:dyDescent="0.25">
      <c r="B19" s="71" t="s">
        <v>306</v>
      </c>
      <c r="C19" s="58" t="s">
        <v>307</v>
      </c>
      <c r="D19" s="71" t="s">
        <v>127</v>
      </c>
      <c r="E19" s="75">
        <v>12</v>
      </c>
      <c r="F19" s="30"/>
      <c r="G19" s="35">
        <f t="shared" si="0"/>
        <v>0</v>
      </c>
      <c r="H19" s="5"/>
      <c r="I19" s="9"/>
    </row>
    <row r="20" spans="2:9" x14ac:dyDescent="0.25">
      <c r="B20" s="71" t="s">
        <v>308</v>
      </c>
      <c r="C20" s="58" t="s">
        <v>309</v>
      </c>
      <c r="D20" s="71" t="s">
        <v>127</v>
      </c>
      <c r="E20" s="53">
        <v>6</v>
      </c>
      <c r="F20" s="54"/>
      <c r="G20" s="35">
        <f t="shared" si="0"/>
        <v>0</v>
      </c>
      <c r="H20" s="5"/>
      <c r="I20" s="9"/>
    </row>
    <row r="21" spans="2:9" x14ac:dyDescent="0.25">
      <c r="B21" s="71" t="s">
        <v>402</v>
      </c>
      <c r="C21" s="58" t="s">
        <v>404</v>
      </c>
      <c r="D21" s="54" t="s">
        <v>403</v>
      </c>
      <c r="E21" s="140">
        <v>2000</v>
      </c>
      <c r="F21" s="54"/>
      <c r="G21" s="35">
        <f t="shared" si="0"/>
        <v>0</v>
      </c>
      <c r="H21" s="57"/>
      <c r="I21" s="9"/>
    </row>
    <row r="22" spans="2:9" x14ac:dyDescent="0.25">
      <c r="B22" s="71"/>
      <c r="C22" s="58" t="s">
        <v>405</v>
      </c>
      <c r="D22" s="71" t="s">
        <v>34</v>
      </c>
      <c r="E22" s="101">
        <v>2000</v>
      </c>
      <c r="F22" s="30"/>
      <c r="G22" s="35">
        <f t="shared" si="0"/>
        <v>0</v>
      </c>
      <c r="H22" s="5"/>
      <c r="I22" s="9"/>
    </row>
    <row r="23" spans="2:9" x14ac:dyDescent="0.25">
      <c r="B23" s="30"/>
      <c r="C23" s="5"/>
      <c r="D23" s="30"/>
      <c r="E23" s="30"/>
      <c r="F23" s="5"/>
      <c r="G23" s="8"/>
      <c r="H23" s="5"/>
      <c r="I23" s="9"/>
    </row>
    <row r="24" spans="2:9" x14ac:dyDescent="0.25">
      <c r="B24" s="79"/>
      <c r="C24" s="73" t="s">
        <v>33</v>
      </c>
      <c r="D24" s="79"/>
      <c r="E24" s="79"/>
      <c r="F24" s="4"/>
      <c r="G24" s="60">
        <f>SUM(G10:G22)</f>
        <v>0</v>
      </c>
      <c r="H24" s="4"/>
      <c r="I24" s="10"/>
    </row>
    <row r="25" spans="2:9" x14ac:dyDescent="0.25">
      <c r="B25" s="53"/>
      <c r="D25" s="53"/>
      <c r="E25" s="53"/>
      <c r="G25" s="6"/>
    </row>
  </sheetData>
  <pageMargins left="0.7" right="0.7" top="0.75" bottom="0.75" header="0.3" footer="0.3"/>
  <pageSetup paperSize="9" scale="93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67DD-2814-4C01-A8E0-2A01C768D8B0}">
  <sheetPr>
    <pageSetUpPr fitToPage="1"/>
  </sheetPr>
  <dimension ref="A1:L27"/>
  <sheetViews>
    <sheetView workbookViewId="0">
      <selection activeCell="F7" sqref="F7"/>
    </sheetView>
  </sheetViews>
  <sheetFormatPr defaultRowHeight="12.5" x14ac:dyDescent="0.25"/>
  <cols>
    <col min="3" max="3" width="51.26953125" bestFit="1" customWidth="1"/>
    <col min="5" max="5" width="11.81640625" bestFit="1" customWidth="1"/>
    <col min="6" max="6" width="14.453125" customWidth="1"/>
    <col min="12" max="12" width="8.81640625" customWidth="1"/>
  </cols>
  <sheetData>
    <row r="1" spans="1:12" ht="19" x14ac:dyDescent="0.4">
      <c r="B1" s="18" t="s">
        <v>21</v>
      </c>
      <c r="D1" s="18"/>
      <c r="E1" s="18"/>
      <c r="G1" s="6"/>
    </row>
    <row r="2" spans="1:12" ht="15.5" x14ac:dyDescent="0.35">
      <c r="B2" s="19" t="s">
        <v>46</v>
      </c>
      <c r="D2" s="19"/>
      <c r="E2" s="19"/>
      <c r="G2" s="143" t="s">
        <v>35</v>
      </c>
      <c r="H2" s="144"/>
      <c r="I2" s="144"/>
    </row>
    <row r="3" spans="1:12" x14ac:dyDescent="0.25">
      <c r="F3" s="1"/>
      <c r="G3" s="33"/>
    </row>
    <row r="4" spans="1:12" ht="13" x14ac:dyDescent="0.3">
      <c r="B4" s="115"/>
      <c r="C4" s="115"/>
      <c r="D4" s="115"/>
      <c r="E4" s="115"/>
      <c r="F4" s="131"/>
      <c r="G4" s="132"/>
      <c r="H4" s="117" t="s">
        <v>14</v>
      </c>
      <c r="I4" s="118"/>
    </row>
    <row r="5" spans="1:12" ht="13" x14ac:dyDescent="0.3">
      <c r="B5" s="120" t="s">
        <v>15</v>
      </c>
      <c r="C5" s="120" t="s">
        <v>9</v>
      </c>
      <c r="D5" s="120" t="s">
        <v>16</v>
      </c>
      <c r="E5" s="120" t="s">
        <v>27</v>
      </c>
      <c r="F5" s="133" t="s">
        <v>17</v>
      </c>
      <c r="G5" s="121" t="s">
        <v>18</v>
      </c>
      <c r="H5" s="122" t="s">
        <v>19</v>
      </c>
      <c r="I5" s="120" t="s">
        <v>18</v>
      </c>
    </row>
    <row r="6" spans="1:12" x14ac:dyDescent="0.25">
      <c r="A6" s="12"/>
      <c r="B6" s="30"/>
      <c r="C6" s="14"/>
      <c r="D6" s="54"/>
      <c r="E6" s="5"/>
      <c r="G6" s="9"/>
      <c r="H6" s="5"/>
      <c r="I6" s="9"/>
    </row>
    <row r="7" spans="1:12" ht="14.5" x14ac:dyDescent="0.25">
      <c r="A7" s="12"/>
      <c r="B7" s="30"/>
      <c r="C7" s="83" t="s">
        <v>36</v>
      </c>
      <c r="D7" s="88" t="s">
        <v>37</v>
      </c>
      <c r="E7" s="88">
        <v>200</v>
      </c>
      <c r="F7" s="5"/>
      <c r="G7" s="35">
        <f>+E7*F7</f>
        <v>0</v>
      </c>
      <c r="H7" s="5"/>
      <c r="I7" s="9"/>
    </row>
    <row r="8" spans="1:12" ht="14.5" x14ac:dyDescent="0.25">
      <c r="A8" s="12"/>
      <c r="B8" s="30"/>
      <c r="C8" s="83" t="s">
        <v>38</v>
      </c>
      <c r="D8" s="88" t="s">
        <v>37</v>
      </c>
      <c r="E8" s="88">
        <v>200</v>
      </c>
      <c r="F8" s="5"/>
      <c r="G8" s="35">
        <f t="shared" ref="G8:G22" si="0">+E8*F8</f>
        <v>0</v>
      </c>
      <c r="H8" s="5"/>
      <c r="I8" s="9"/>
    </row>
    <row r="9" spans="1:12" ht="14.5" x14ac:dyDescent="0.3">
      <c r="A9" s="12"/>
      <c r="B9" s="30"/>
      <c r="C9" s="83" t="s">
        <v>39</v>
      </c>
      <c r="D9" s="88" t="s">
        <v>37</v>
      </c>
      <c r="E9" s="88">
        <v>100</v>
      </c>
      <c r="F9" s="5"/>
      <c r="G9" s="35">
        <f t="shared" si="0"/>
        <v>0</v>
      </c>
      <c r="H9" s="5"/>
      <c r="I9" s="9"/>
      <c r="L9" s="36"/>
    </row>
    <row r="10" spans="1:12" ht="14.5" x14ac:dyDescent="0.25">
      <c r="A10" s="12"/>
      <c r="B10" s="30"/>
      <c r="C10" s="83" t="s">
        <v>40</v>
      </c>
      <c r="D10" s="88" t="s">
        <v>37</v>
      </c>
      <c r="E10" s="88">
        <v>100</v>
      </c>
      <c r="F10" s="5"/>
      <c r="G10" s="35">
        <f t="shared" si="0"/>
        <v>0</v>
      </c>
      <c r="H10" s="5"/>
      <c r="I10" s="9"/>
      <c r="L10" s="70"/>
    </row>
    <row r="11" spans="1:12" ht="14.5" x14ac:dyDescent="0.25">
      <c r="A11" s="12"/>
      <c r="B11" s="30"/>
      <c r="C11" s="82" t="s">
        <v>41</v>
      </c>
      <c r="D11" s="89" t="s">
        <v>37</v>
      </c>
      <c r="E11" s="89">
        <v>100</v>
      </c>
      <c r="F11" s="5"/>
      <c r="G11" s="35">
        <f t="shared" si="0"/>
        <v>0</v>
      </c>
      <c r="H11" s="5"/>
      <c r="I11" s="9"/>
    </row>
    <row r="12" spans="1:12" ht="14.5" x14ac:dyDescent="0.25">
      <c r="A12" s="12"/>
      <c r="B12" s="30"/>
      <c r="C12" s="82" t="s">
        <v>42</v>
      </c>
      <c r="D12" s="89" t="s">
        <v>37</v>
      </c>
      <c r="E12" s="89">
        <v>100</v>
      </c>
      <c r="F12" s="5"/>
      <c r="G12" s="35">
        <f t="shared" si="0"/>
        <v>0</v>
      </c>
      <c r="H12" s="5"/>
      <c r="I12" s="9"/>
    </row>
    <row r="13" spans="1:12" ht="43.5" x14ac:dyDescent="0.25">
      <c r="A13" s="12"/>
      <c r="B13" s="66"/>
      <c r="C13" s="85" t="s">
        <v>44</v>
      </c>
      <c r="D13" s="86" t="s">
        <v>34</v>
      </c>
      <c r="E13" s="142">
        <v>1000</v>
      </c>
      <c r="F13" s="5"/>
      <c r="G13" s="35">
        <f t="shared" si="0"/>
        <v>0</v>
      </c>
      <c r="H13" s="5"/>
      <c r="I13" s="9"/>
    </row>
    <row r="14" spans="1:12" ht="14.5" x14ac:dyDescent="0.25">
      <c r="A14" s="12"/>
      <c r="B14" s="66"/>
      <c r="C14" s="106" t="s">
        <v>314</v>
      </c>
      <c r="D14" s="107" t="s">
        <v>127</v>
      </c>
      <c r="E14" s="87">
        <v>200</v>
      </c>
      <c r="F14" s="5"/>
      <c r="G14" s="35">
        <f t="shared" si="0"/>
        <v>0</v>
      </c>
      <c r="H14" s="5"/>
      <c r="I14" s="9"/>
    </row>
    <row r="15" spans="1:12" ht="14.5" x14ac:dyDescent="0.25">
      <c r="A15" s="12"/>
      <c r="B15" s="66"/>
      <c r="C15" s="141" t="s">
        <v>315</v>
      </c>
      <c r="D15" s="107" t="s">
        <v>127</v>
      </c>
      <c r="E15" s="87">
        <v>200</v>
      </c>
      <c r="F15" s="5"/>
      <c r="G15" s="35">
        <f t="shared" si="0"/>
        <v>0</v>
      </c>
      <c r="H15" s="5"/>
      <c r="I15" s="9"/>
    </row>
    <row r="16" spans="1:12" ht="14.5" x14ac:dyDescent="0.25">
      <c r="A16" s="12"/>
      <c r="B16" s="66"/>
      <c r="C16" s="106" t="s">
        <v>316</v>
      </c>
      <c r="D16" s="107" t="s">
        <v>127</v>
      </c>
      <c r="E16" s="87">
        <v>200</v>
      </c>
      <c r="F16" s="5"/>
      <c r="G16" s="35">
        <f t="shared" si="0"/>
        <v>0</v>
      </c>
      <c r="H16" s="5"/>
      <c r="I16" s="9"/>
    </row>
    <row r="17" spans="1:9" ht="14.5" x14ac:dyDescent="0.25">
      <c r="A17" s="12"/>
      <c r="B17" s="66"/>
      <c r="C17" s="106" t="s">
        <v>317</v>
      </c>
      <c r="D17" s="107" t="s">
        <v>127</v>
      </c>
      <c r="E17" s="87">
        <v>200</v>
      </c>
      <c r="F17" s="5"/>
      <c r="G17" s="35">
        <f t="shared" si="0"/>
        <v>0</v>
      </c>
      <c r="H17" s="5"/>
      <c r="I17" s="9"/>
    </row>
    <row r="18" spans="1:9" ht="14.5" x14ac:dyDescent="0.25">
      <c r="A18" s="12"/>
      <c r="B18" s="67"/>
      <c r="C18" s="106" t="s">
        <v>318</v>
      </c>
      <c r="D18" s="30" t="s">
        <v>99</v>
      </c>
      <c r="E18" s="66">
        <v>3</v>
      </c>
      <c r="F18" s="5"/>
      <c r="G18" s="35">
        <f t="shared" si="0"/>
        <v>0</v>
      </c>
      <c r="H18" s="5"/>
      <c r="I18" s="9"/>
    </row>
    <row r="19" spans="1:9" ht="29" x14ac:dyDescent="0.25">
      <c r="B19" s="67"/>
      <c r="C19" s="141" t="s">
        <v>421</v>
      </c>
      <c r="D19" s="94" t="s">
        <v>34</v>
      </c>
      <c r="E19" s="53">
        <v>200</v>
      </c>
      <c r="F19" s="5"/>
      <c r="G19" s="35">
        <f t="shared" si="0"/>
        <v>0</v>
      </c>
      <c r="H19" s="5"/>
      <c r="I19" s="9"/>
    </row>
    <row r="20" spans="1:9" ht="14.5" x14ac:dyDescent="0.25">
      <c r="B20" s="67"/>
      <c r="C20" s="141" t="s">
        <v>106</v>
      </c>
      <c r="D20" s="94" t="s">
        <v>127</v>
      </c>
      <c r="E20" s="98">
        <v>1000</v>
      </c>
      <c r="F20" s="5"/>
      <c r="G20" s="35">
        <f t="shared" si="0"/>
        <v>0</v>
      </c>
      <c r="H20" s="5"/>
      <c r="I20" s="9"/>
    </row>
    <row r="21" spans="1:9" ht="14.5" x14ac:dyDescent="0.25">
      <c r="B21" s="67"/>
      <c r="C21" s="141" t="s">
        <v>419</v>
      </c>
      <c r="D21" s="94" t="s">
        <v>34</v>
      </c>
      <c r="E21" s="98">
        <v>5000</v>
      </c>
      <c r="F21" s="5"/>
      <c r="G21" s="35">
        <f t="shared" si="0"/>
        <v>0</v>
      </c>
      <c r="H21" s="5"/>
      <c r="I21" s="9"/>
    </row>
    <row r="22" spans="1:9" ht="14.5" x14ac:dyDescent="0.25">
      <c r="B22" s="67"/>
      <c r="C22" s="141" t="s">
        <v>420</v>
      </c>
      <c r="D22" s="94" t="s">
        <v>34</v>
      </c>
      <c r="E22" s="53">
        <v>300</v>
      </c>
      <c r="F22" s="5"/>
      <c r="G22" s="35">
        <f t="shared" si="0"/>
        <v>0</v>
      </c>
      <c r="H22" s="5"/>
      <c r="I22" s="9"/>
    </row>
    <row r="23" spans="1:9" ht="14.5" x14ac:dyDescent="0.25">
      <c r="B23" s="67"/>
      <c r="C23" s="141"/>
      <c r="D23" s="94"/>
      <c r="E23" s="53"/>
      <c r="F23" s="5"/>
      <c r="G23" s="9"/>
      <c r="H23" s="5"/>
      <c r="I23" s="9"/>
    </row>
    <row r="24" spans="1:9" ht="14.5" x14ac:dyDescent="0.25">
      <c r="B24" s="67"/>
      <c r="C24" s="106"/>
      <c r="D24" s="107"/>
      <c r="E24" s="87"/>
      <c r="G24" s="8"/>
      <c r="H24" s="5"/>
      <c r="I24" s="9"/>
    </row>
    <row r="25" spans="1:9" x14ac:dyDescent="0.25">
      <c r="B25" s="74"/>
      <c r="C25" s="63" t="s">
        <v>31</v>
      </c>
      <c r="D25" s="80"/>
      <c r="E25" s="80"/>
      <c r="F25" s="74"/>
      <c r="G25" s="59">
        <f>SUM(G7:G24)</f>
        <v>0</v>
      </c>
      <c r="H25" s="74"/>
      <c r="I25" s="10" t="str">
        <f>IF((SUM(I6:I18)&gt;0),SUM(I6:I18),"")</f>
        <v/>
      </c>
    </row>
    <row r="26" spans="1:9" x14ac:dyDescent="0.25">
      <c r="G26" s="6"/>
    </row>
    <row r="27" spans="1:9" ht="15.5" x14ac:dyDescent="0.35">
      <c r="A27" s="62"/>
      <c r="G27" s="6"/>
      <c r="I27" s="64"/>
    </row>
  </sheetData>
  <mergeCells count="1">
    <mergeCell ref="G2:I2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J31"/>
  <sheetViews>
    <sheetView topLeftCell="A2" zoomScale="90" zoomScaleNormal="90" zoomScaleSheetLayoutView="90" workbookViewId="0">
      <selection activeCell="G10" sqref="G10"/>
    </sheetView>
  </sheetViews>
  <sheetFormatPr defaultRowHeight="12.5" x14ac:dyDescent="0.25"/>
  <cols>
    <col min="1" max="1" width="4.453125" customWidth="1"/>
    <col min="2" max="2" width="7.54296875" style="17" customWidth="1"/>
    <col min="3" max="3" width="63.54296875" customWidth="1"/>
    <col min="4" max="4" width="7.1796875" customWidth="1"/>
    <col min="5" max="6" width="11.453125" customWidth="1"/>
    <col min="7" max="7" width="14" style="6" customWidth="1"/>
    <col min="8" max="8" width="13.54296875" customWidth="1"/>
    <col min="9" max="9" width="14.54296875" customWidth="1"/>
  </cols>
  <sheetData>
    <row r="1" spans="2:10" ht="19" x14ac:dyDescent="0.4">
      <c r="B1" s="18" t="s">
        <v>21</v>
      </c>
    </row>
    <row r="2" spans="2:10" ht="15.5" x14ac:dyDescent="0.35">
      <c r="B2" s="19" t="s">
        <v>48</v>
      </c>
      <c r="H2" s="2"/>
      <c r="I2" s="34" t="s">
        <v>22</v>
      </c>
    </row>
    <row r="4" spans="2:10" x14ac:dyDescent="0.25">
      <c r="B4" s="43"/>
      <c r="C4" s="44"/>
      <c r="D4" s="44"/>
      <c r="E4" s="44"/>
      <c r="F4" s="44"/>
      <c r="G4" s="45"/>
      <c r="H4" s="46" t="s">
        <v>14</v>
      </c>
      <c r="I4" s="47"/>
    </row>
    <row r="5" spans="2:10" x14ac:dyDescent="0.25">
      <c r="B5" s="48" t="s">
        <v>15</v>
      </c>
      <c r="C5" s="49" t="s">
        <v>9</v>
      </c>
      <c r="D5" s="49" t="s">
        <v>16</v>
      </c>
      <c r="E5" s="49" t="s">
        <v>27</v>
      </c>
      <c r="F5" s="49" t="s">
        <v>17</v>
      </c>
      <c r="G5" s="50" t="s">
        <v>18</v>
      </c>
      <c r="H5" s="51" t="s">
        <v>19</v>
      </c>
      <c r="I5" s="49" t="s">
        <v>18</v>
      </c>
      <c r="J5" s="14"/>
    </row>
    <row r="6" spans="2:10" x14ac:dyDescent="0.25">
      <c r="B6" s="15"/>
      <c r="C6" s="3"/>
      <c r="D6" s="3"/>
      <c r="E6" s="3"/>
      <c r="F6" s="3"/>
      <c r="G6" s="7"/>
      <c r="H6" s="3"/>
      <c r="I6" s="9"/>
    </row>
    <row r="7" spans="2:10" ht="13" x14ac:dyDescent="0.3">
      <c r="B7" s="134">
        <v>1</v>
      </c>
      <c r="C7" s="13" t="s">
        <v>333</v>
      </c>
      <c r="D7" s="94" t="s">
        <v>32</v>
      </c>
      <c r="E7" s="66">
        <v>1</v>
      </c>
      <c r="F7" s="54" t="s">
        <v>20</v>
      </c>
      <c r="H7" s="5"/>
      <c r="I7" s="9"/>
    </row>
    <row r="8" spans="2:10" x14ac:dyDescent="0.25">
      <c r="B8" s="16"/>
      <c r="C8" s="5"/>
      <c r="D8" s="12"/>
      <c r="E8" s="14"/>
      <c r="F8" s="5"/>
      <c r="H8" s="5"/>
      <c r="I8" s="9"/>
    </row>
    <row r="9" spans="2:10" ht="13" x14ac:dyDescent="0.3">
      <c r="B9" s="16"/>
      <c r="C9" s="13" t="s">
        <v>1</v>
      </c>
      <c r="D9" s="12"/>
      <c r="E9" s="14"/>
      <c r="F9" s="5"/>
      <c r="H9" s="5"/>
      <c r="I9" s="9"/>
    </row>
    <row r="10" spans="2:10" x14ac:dyDescent="0.25">
      <c r="B10" s="30" t="s">
        <v>310</v>
      </c>
      <c r="C10" s="5" t="s">
        <v>312</v>
      </c>
      <c r="D10" s="54" t="s">
        <v>32</v>
      </c>
      <c r="E10" s="53">
        <v>1</v>
      </c>
      <c r="F10" s="30" t="s">
        <v>20</v>
      </c>
      <c r="G10" s="35"/>
      <c r="H10" s="5"/>
      <c r="I10" s="9"/>
    </row>
    <row r="11" spans="2:10" x14ac:dyDescent="0.25">
      <c r="B11" s="30"/>
      <c r="C11" s="5" t="s">
        <v>412</v>
      </c>
      <c r="D11" s="30"/>
      <c r="E11" s="30"/>
      <c r="F11" s="30"/>
      <c r="G11" s="35"/>
      <c r="H11" s="5"/>
      <c r="I11" s="9"/>
    </row>
    <row r="12" spans="2:10" x14ac:dyDescent="0.25">
      <c r="B12" s="30"/>
      <c r="C12" s="5"/>
      <c r="D12" s="30"/>
      <c r="E12" s="30"/>
      <c r="F12" s="30"/>
      <c r="G12" s="35"/>
      <c r="H12" s="5"/>
      <c r="I12" s="9"/>
    </row>
    <row r="13" spans="2:10" ht="25" x14ac:dyDescent="0.25">
      <c r="B13" s="54" t="s">
        <v>311</v>
      </c>
      <c r="C13" s="139" t="s">
        <v>413</v>
      </c>
      <c r="D13" s="54" t="s">
        <v>127</v>
      </c>
      <c r="E13" s="30">
        <v>1200</v>
      </c>
      <c r="F13" s="30"/>
      <c r="G13" s="35">
        <f>+E13*F13</f>
        <v>0</v>
      </c>
      <c r="H13" s="5"/>
      <c r="I13" s="9"/>
    </row>
    <row r="14" spans="2:10" x14ac:dyDescent="0.25">
      <c r="B14" s="54"/>
      <c r="C14" s="55" t="s">
        <v>414</v>
      </c>
      <c r="D14" s="54" t="s">
        <v>32</v>
      </c>
      <c r="E14" s="30">
        <v>1</v>
      </c>
      <c r="F14" s="30" t="s">
        <v>20</v>
      </c>
      <c r="G14" s="35"/>
      <c r="H14" s="5"/>
      <c r="I14" s="9"/>
    </row>
    <row r="15" spans="2:10" x14ac:dyDescent="0.25">
      <c r="B15" s="30"/>
      <c r="C15" s="5"/>
      <c r="D15" s="30"/>
      <c r="E15" s="30"/>
      <c r="F15" s="30"/>
      <c r="G15" s="35"/>
      <c r="H15" s="5"/>
      <c r="I15" s="9"/>
    </row>
    <row r="16" spans="2:10" x14ac:dyDescent="0.25">
      <c r="B16" s="54" t="s">
        <v>344</v>
      </c>
      <c r="C16" s="55" t="s">
        <v>346</v>
      </c>
      <c r="D16" s="54" t="s">
        <v>345</v>
      </c>
      <c r="E16" s="136">
        <v>14500</v>
      </c>
      <c r="F16" s="30"/>
      <c r="G16" s="35">
        <f>+E16*F16</f>
        <v>0</v>
      </c>
      <c r="H16" s="5"/>
      <c r="I16" s="9"/>
    </row>
    <row r="17" spans="1:9" x14ac:dyDescent="0.25">
      <c r="B17" s="30"/>
      <c r="C17" s="5"/>
      <c r="D17" s="5"/>
      <c r="E17" s="5"/>
      <c r="F17" s="5"/>
      <c r="G17" s="35"/>
      <c r="H17" s="5"/>
      <c r="I17" s="9"/>
    </row>
    <row r="18" spans="1:9" x14ac:dyDescent="0.25">
      <c r="B18" s="30"/>
      <c r="C18" s="61"/>
      <c r="D18" s="5"/>
      <c r="E18" s="5"/>
      <c r="F18" s="5"/>
      <c r="G18" s="35"/>
      <c r="H18" s="5"/>
      <c r="I18" s="9"/>
    </row>
    <row r="19" spans="1:9" x14ac:dyDescent="0.25">
      <c r="B19" s="16"/>
      <c r="C19" s="5"/>
      <c r="D19" s="5"/>
      <c r="E19" s="5"/>
      <c r="F19" s="5"/>
      <c r="G19" s="35"/>
      <c r="H19" s="5"/>
      <c r="I19" s="9"/>
    </row>
    <row r="20" spans="1:9" x14ac:dyDescent="0.25">
      <c r="B20" s="16"/>
      <c r="C20" s="5"/>
      <c r="D20" s="5"/>
      <c r="E20" s="5"/>
      <c r="F20" s="5"/>
      <c r="G20" s="9"/>
      <c r="H20" s="5"/>
      <c r="I20" s="9"/>
    </row>
    <row r="21" spans="1:9" x14ac:dyDescent="0.25">
      <c r="B21" s="16"/>
      <c r="C21" s="5"/>
      <c r="D21" s="5"/>
      <c r="E21" s="5"/>
      <c r="F21" s="5"/>
      <c r="G21" s="9"/>
      <c r="H21" s="5"/>
      <c r="I21" s="9"/>
    </row>
    <row r="22" spans="1:9" x14ac:dyDescent="0.25">
      <c r="B22" s="16"/>
      <c r="C22" s="5"/>
      <c r="D22" s="5"/>
      <c r="E22" s="5"/>
      <c r="F22" s="5"/>
      <c r="G22" s="9"/>
      <c r="H22" s="5"/>
      <c r="I22" s="9"/>
    </row>
    <row r="23" spans="1:9" x14ac:dyDescent="0.25">
      <c r="B23" s="16"/>
      <c r="C23" s="5"/>
      <c r="D23" s="5"/>
      <c r="E23" s="5"/>
      <c r="F23" s="5"/>
      <c r="G23" s="9"/>
      <c r="H23" s="5"/>
      <c r="I23" s="9"/>
    </row>
    <row r="24" spans="1:9" x14ac:dyDescent="0.25">
      <c r="B24" s="16"/>
      <c r="C24" s="5"/>
      <c r="D24" s="5"/>
      <c r="E24" s="5"/>
      <c r="F24" s="5"/>
      <c r="G24" s="9"/>
      <c r="H24" s="5"/>
      <c r="I24" s="9"/>
    </row>
    <row r="25" spans="1:9" x14ac:dyDescent="0.25">
      <c r="B25" s="16"/>
      <c r="C25" s="5"/>
      <c r="D25" s="5"/>
      <c r="E25" s="5"/>
      <c r="F25" s="5"/>
      <c r="G25" s="9"/>
      <c r="H25" s="5"/>
      <c r="I25" s="9"/>
    </row>
    <row r="26" spans="1:9" x14ac:dyDescent="0.25">
      <c r="B26" s="16"/>
      <c r="C26" s="5"/>
      <c r="D26" s="5"/>
      <c r="E26" s="5"/>
      <c r="F26" s="5"/>
      <c r="G26" s="9"/>
      <c r="H26" s="5"/>
      <c r="I26" s="9"/>
    </row>
    <row r="27" spans="1:9" x14ac:dyDescent="0.25">
      <c r="B27" s="16"/>
      <c r="C27" s="5"/>
      <c r="D27" s="5"/>
      <c r="E27" s="5"/>
      <c r="F27" s="5"/>
      <c r="G27" s="9"/>
      <c r="H27" s="5"/>
      <c r="I27" s="9"/>
    </row>
    <row r="28" spans="1:9" x14ac:dyDescent="0.25">
      <c r="B28" s="16"/>
      <c r="C28" s="69" t="s">
        <v>28</v>
      </c>
      <c r="D28" s="5"/>
      <c r="E28" s="5"/>
      <c r="F28" s="5"/>
      <c r="G28" s="9"/>
      <c r="H28" s="5"/>
      <c r="I28" s="9"/>
    </row>
    <row r="29" spans="1:9" x14ac:dyDescent="0.25">
      <c r="B29" s="81"/>
      <c r="C29" s="74"/>
      <c r="D29" s="74"/>
      <c r="E29" s="74"/>
      <c r="F29" s="74"/>
      <c r="G29" s="60">
        <f>SUM(G7:G23)</f>
        <v>0</v>
      </c>
      <c r="H29" s="74"/>
      <c r="I29" s="10"/>
    </row>
    <row r="31" spans="1:9" ht="15.5" x14ac:dyDescent="0.35">
      <c r="A31" s="62"/>
      <c r="I31" s="64"/>
    </row>
  </sheetData>
  <phoneticPr fontId="0" type="noConversion"/>
  <pageMargins left="0.19685039370078741" right="0.19685039370078741" top="0.51181102362204722" bottom="0.39370078740157483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2A46F-FF6A-4477-8F9D-6D586026A748}">
  <sheetPr>
    <pageSetUpPr fitToPage="1"/>
  </sheetPr>
  <dimension ref="B1:F32"/>
  <sheetViews>
    <sheetView topLeftCell="A2" workbookViewId="0">
      <selection activeCell="D29" sqref="D29"/>
    </sheetView>
  </sheetViews>
  <sheetFormatPr defaultRowHeight="12.5" x14ac:dyDescent="0.25"/>
  <cols>
    <col min="1" max="1" width="4.453125" customWidth="1"/>
    <col min="3" max="3" width="50.1796875" customWidth="1"/>
    <col min="4" max="4" width="12.7265625" customWidth="1"/>
    <col min="5" max="5" width="9.1796875" customWidth="1"/>
  </cols>
  <sheetData>
    <row r="1" spans="2:6" ht="19" x14ac:dyDescent="0.4">
      <c r="B1" s="18" t="s">
        <v>21</v>
      </c>
      <c r="D1" s="6"/>
    </row>
    <row r="2" spans="2:6" ht="15.5" x14ac:dyDescent="0.35">
      <c r="B2" s="19" t="s">
        <v>48</v>
      </c>
      <c r="D2" s="6"/>
      <c r="E2" s="2"/>
      <c r="F2" s="34" t="s">
        <v>49</v>
      </c>
    </row>
    <row r="4" spans="2:6" x14ac:dyDescent="0.25">
      <c r="B4" s="43"/>
      <c r="C4" s="44"/>
      <c r="D4" s="45"/>
      <c r="E4" s="46" t="s">
        <v>14</v>
      </c>
      <c r="F4" s="47"/>
    </row>
    <row r="5" spans="2:6" x14ac:dyDescent="0.25">
      <c r="B5" s="48" t="s">
        <v>15</v>
      </c>
      <c r="C5" s="49" t="s">
        <v>9</v>
      </c>
      <c r="D5" s="50" t="s">
        <v>18</v>
      </c>
      <c r="E5" s="51" t="s">
        <v>19</v>
      </c>
      <c r="F5" s="49" t="s">
        <v>18</v>
      </c>
    </row>
    <row r="6" spans="2:6" x14ac:dyDescent="0.25">
      <c r="B6" s="15"/>
      <c r="C6" s="3"/>
      <c r="D6" s="7"/>
      <c r="E6" s="3"/>
      <c r="F6" s="9"/>
    </row>
    <row r="7" spans="2:6" ht="13" x14ac:dyDescent="0.3">
      <c r="B7" s="30"/>
      <c r="C7" s="13" t="s">
        <v>35</v>
      </c>
      <c r="D7" s="6">
        <f>'Side 18-Diverse'!G25</f>
        <v>0</v>
      </c>
      <c r="E7" s="5"/>
      <c r="F7" s="9"/>
    </row>
    <row r="8" spans="2:6" x14ac:dyDescent="0.25">
      <c r="B8" s="30"/>
      <c r="D8" s="9"/>
      <c r="E8" s="5"/>
      <c r="F8" s="9"/>
    </row>
    <row r="9" spans="2:6" x14ac:dyDescent="0.25">
      <c r="B9" s="30"/>
      <c r="C9" s="5"/>
      <c r="D9" s="9"/>
      <c r="E9" s="5"/>
      <c r="F9" s="9"/>
    </row>
    <row r="10" spans="2:6" ht="13" x14ac:dyDescent="0.3">
      <c r="B10" s="30"/>
      <c r="C10" s="13" t="s">
        <v>313</v>
      </c>
      <c r="D10" s="9"/>
      <c r="E10" s="5"/>
      <c r="F10" s="9"/>
    </row>
    <row r="11" spans="2:6" x14ac:dyDescent="0.25">
      <c r="B11" s="30"/>
      <c r="C11" s="5"/>
      <c r="D11" s="9"/>
      <c r="E11" s="5"/>
      <c r="F11" s="9"/>
    </row>
    <row r="12" spans="2:6" x14ac:dyDescent="0.25">
      <c r="B12" s="30"/>
      <c r="C12" s="5" t="s">
        <v>51</v>
      </c>
      <c r="D12" s="9">
        <f>'Side 4-Delområde 1'!G38</f>
        <v>0</v>
      </c>
      <c r="E12" s="5"/>
      <c r="F12" s="9"/>
    </row>
    <row r="13" spans="2:6" x14ac:dyDescent="0.25">
      <c r="B13" s="30"/>
      <c r="C13" s="5" t="s">
        <v>56</v>
      </c>
      <c r="D13" s="9">
        <f>'Side 5-Delområde 2'!G33</f>
        <v>0</v>
      </c>
      <c r="E13" s="5"/>
      <c r="F13" s="9"/>
    </row>
    <row r="14" spans="2:6" x14ac:dyDescent="0.25">
      <c r="B14" s="30"/>
      <c r="C14" s="5" t="s">
        <v>57</v>
      </c>
      <c r="D14" s="9">
        <f>'Side 6-Delområde 3'!G33</f>
        <v>0</v>
      </c>
      <c r="E14" s="5"/>
      <c r="F14" s="9"/>
    </row>
    <row r="15" spans="2:6" x14ac:dyDescent="0.25">
      <c r="B15" s="30"/>
      <c r="C15" s="5" t="s">
        <v>58</v>
      </c>
      <c r="D15" s="9">
        <f>'Side7-Delområde 4'!G22</f>
        <v>0</v>
      </c>
      <c r="E15" s="5"/>
      <c r="F15" s="9"/>
    </row>
    <row r="16" spans="2:6" x14ac:dyDescent="0.25">
      <c r="B16" s="30"/>
      <c r="C16" s="5" t="s">
        <v>59</v>
      </c>
      <c r="D16" s="9">
        <f>'Side 8-Delområde 5'!G26</f>
        <v>0</v>
      </c>
      <c r="E16" s="5"/>
      <c r="F16" s="9"/>
    </row>
    <row r="17" spans="2:6" x14ac:dyDescent="0.25">
      <c r="B17" s="30"/>
      <c r="C17" s="5" t="s">
        <v>60</v>
      </c>
      <c r="D17" s="9">
        <f>'Side 9-Delområde 6'!G28</f>
        <v>0</v>
      </c>
      <c r="E17" s="5"/>
      <c r="F17" s="9"/>
    </row>
    <row r="18" spans="2:6" x14ac:dyDescent="0.25">
      <c r="B18" s="30"/>
      <c r="C18" s="5" t="s">
        <v>61</v>
      </c>
      <c r="D18" s="9">
        <f>'Side 10-Delområde 7'!G35</f>
        <v>0</v>
      </c>
      <c r="E18" s="5"/>
      <c r="F18" s="9"/>
    </row>
    <row r="19" spans="2:6" x14ac:dyDescent="0.25">
      <c r="B19" s="30"/>
      <c r="C19" s="5" t="s">
        <v>47</v>
      </c>
      <c r="D19" s="9">
        <f>'Side  11-Delområde 8'!G60</f>
        <v>0</v>
      </c>
      <c r="E19" s="5"/>
      <c r="F19" s="9"/>
    </row>
    <row r="20" spans="2:6" x14ac:dyDescent="0.25">
      <c r="B20" s="30"/>
      <c r="C20" s="5" t="s">
        <v>62</v>
      </c>
      <c r="D20" s="9">
        <f>'Side 12-Delområde 9'!G32</f>
        <v>0</v>
      </c>
      <c r="E20" s="5"/>
      <c r="F20" s="9"/>
    </row>
    <row r="21" spans="2:6" x14ac:dyDescent="0.25">
      <c r="B21" s="30"/>
      <c r="C21" s="5" t="s">
        <v>63</v>
      </c>
      <c r="D21" s="9">
        <f>'Side 13-Delområde 10'!G39</f>
        <v>0</v>
      </c>
      <c r="E21" s="5"/>
      <c r="F21" s="9"/>
    </row>
    <row r="22" spans="2:6" x14ac:dyDescent="0.25">
      <c r="B22" s="30"/>
      <c r="C22" s="5" t="s">
        <v>52</v>
      </c>
      <c r="D22" s="9">
        <f>'Side 14-Delområde 11'!G25</f>
        <v>0</v>
      </c>
      <c r="E22" s="5"/>
      <c r="F22" s="9"/>
    </row>
    <row r="23" spans="2:6" x14ac:dyDescent="0.25">
      <c r="B23" s="30"/>
      <c r="C23" s="5" t="s">
        <v>53</v>
      </c>
      <c r="D23" s="9">
        <f>'Side 15-Delområde 12'!G29</f>
        <v>0</v>
      </c>
      <c r="E23" s="5"/>
      <c r="F23" s="9"/>
    </row>
    <row r="24" spans="2:6" x14ac:dyDescent="0.25">
      <c r="B24" s="30"/>
      <c r="C24" s="5" t="s">
        <v>54</v>
      </c>
      <c r="D24" s="9">
        <f>'Side 16-Delområde 13'!G30</f>
        <v>0</v>
      </c>
      <c r="E24" s="5"/>
      <c r="F24" s="9"/>
    </row>
    <row r="25" spans="2:6" x14ac:dyDescent="0.25">
      <c r="B25" s="30"/>
      <c r="C25" s="5" t="s">
        <v>55</v>
      </c>
      <c r="D25" s="9">
        <f>'Side 17-Delområde 14'!G24</f>
        <v>0</v>
      </c>
      <c r="E25" s="5"/>
      <c r="F25" s="9"/>
    </row>
    <row r="26" spans="2:6" x14ac:dyDescent="0.25">
      <c r="B26" s="30"/>
      <c r="C26" s="5"/>
      <c r="D26" s="9"/>
      <c r="E26" s="5"/>
      <c r="F26" s="9"/>
    </row>
    <row r="27" spans="2:6" x14ac:dyDescent="0.25">
      <c r="B27" s="16"/>
      <c r="C27" s="5"/>
      <c r="D27" s="9"/>
      <c r="E27" s="5"/>
      <c r="F27" s="9"/>
    </row>
    <row r="28" spans="2:6" x14ac:dyDescent="0.25">
      <c r="B28" s="16"/>
      <c r="C28" s="93" t="s">
        <v>100</v>
      </c>
      <c r="D28" s="9"/>
      <c r="E28" s="5"/>
      <c r="F28" s="9"/>
    </row>
    <row r="29" spans="2:6" x14ac:dyDescent="0.25">
      <c r="B29" s="81"/>
      <c r="C29" s="74"/>
      <c r="D29" s="60">
        <f>SUM(D7:D25)</f>
        <v>0</v>
      </c>
      <c r="E29" s="74"/>
      <c r="F29" s="10"/>
    </row>
    <row r="30" spans="2:6" x14ac:dyDescent="0.25">
      <c r="B30" s="17"/>
      <c r="D30" s="6"/>
    </row>
    <row r="31" spans="2:6" x14ac:dyDescent="0.25">
      <c r="B31" s="17"/>
      <c r="D31" s="6"/>
      <c r="F31" s="64"/>
    </row>
    <row r="32" spans="2:6" x14ac:dyDescent="0.25">
      <c r="B32" s="17"/>
      <c r="D32" s="6"/>
    </row>
  </sheetData>
  <phoneticPr fontId="17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A26E1-8E23-4FA3-B676-F9C58F44A754}">
  <sheetPr>
    <pageSetUpPr fitToPage="1"/>
  </sheetPr>
  <dimension ref="A2:I40"/>
  <sheetViews>
    <sheetView workbookViewId="0">
      <selection activeCell="F10" sqref="F10"/>
    </sheetView>
  </sheetViews>
  <sheetFormatPr defaultRowHeight="12.5" x14ac:dyDescent="0.25"/>
  <cols>
    <col min="3" max="3" width="47.81640625" bestFit="1" customWidth="1"/>
    <col min="5" max="5" width="11.54296875" customWidth="1"/>
    <col min="6" max="6" width="12.7265625" customWidth="1"/>
    <col min="7" max="7" width="15.81640625" customWidth="1"/>
    <col min="8" max="8" width="16.54296875" customWidth="1"/>
    <col min="9" max="9" width="21.81640625" customWidth="1"/>
  </cols>
  <sheetData>
    <row r="2" spans="2:9" ht="19" x14ac:dyDescent="0.4">
      <c r="B2" s="92" t="s">
        <v>21</v>
      </c>
      <c r="D2" s="53"/>
      <c r="E2" s="53"/>
      <c r="G2" s="6"/>
    </row>
    <row r="3" spans="2:9" ht="15.5" x14ac:dyDescent="0.35">
      <c r="B3" s="19" t="s">
        <v>46</v>
      </c>
      <c r="D3" s="53"/>
      <c r="E3" s="53"/>
      <c r="G3" s="6"/>
      <c r="H3" s="2"/>
      <c r="I3" s="34" t="s">
        <v>109</v>
      </c>
    </row>
    <row r="4" spans="2:9" x14ac:dyDescent="0.25">
      <c r="B4" s="53"/>
      <c r="D4" s="53"/>
      <c r="E4" s="53"/>
      <c r="G4" s="6"/>
    </row>
    <row r="5" spans="2:9" ht="13" x14ac:dyDescent="0.3">
      <c r="B5" s="114"/>
      <c r="C5" s="115"/>
      <c r="D5" s="114"/>
      <c r="E5" s="114"/>
      <c r="F5" s="115"/>
      <c r="G5" s="116"/>
      <c r="H5" s="117" t="s">
        <v>14</v>
      </c>
      <c r="I5" s="118"/>
    </row>
    <row r="6" spans="2:9" ht="13" x14ac:dyDescent="0.3">
      <c r="B6" s="119" t="s">
        <v>15</v>
      </c>
      <c r="C6" s="120" t="s">
        <v>9</v>
      </c>
      <c r="D6" s="119" t="s">
        <v>16</v>
      </c>
      <c r="E6" s="119" t="s">
        <v>27</v>
      </c>
      <c r="F6" s="120" t="s">
        <v>17</v>
      </c>
      <c r="G6" s="121" t="s">
        <v>18</v>
      </c>
      <c r="H6" s="122" t="s">
        <v>19</v>
      </c>
      <c r="I6" s="120" t="s">
        <v>18</v>
      </c>
    </row>
    <row r="7" spans="2:9" x14ac:dyDescent="0.25">
      <c r="B7" s="52"/>
      <c r="C7" s="3"/>
      <c r="D7" s="52"/>
      <c r="E7" s="52"/>
      <c r="F7" s="3"/>
      <c r="G7" s="7"/>
      <c r="H7" s="3"/>
      <c r="I7" s="9"/>
    </row>
    <row r="8" spans="2:9" x14ac:dyDescent="0.25">
      <c r="B8" s="30"/>
      <c r="C8" s="5" t="s">
        <v>108</v>
      </c>
      <c r="D8" s="75"/>
      <c r="E8" s="66"/>
      <c r="F8" s="5"/>
      <c r="G8" s="6"/>
      <c r="H8" s="5"/>
      <c r="I8" s="9"/>
    </row>
    <row r="9" spans="2:9" x14ac:dyDescent="0.25">
      <c r="B9" s="30"/>
      <c r="C9" s="5"/>
      <c r="D9" s="75"/>
      <c r="E9" s="66"/>
      <c r="F9" s="5"/>
      <c r="G9" s="6"/>
      <c r="H9" s="5"/>
      <c r="I9" s="9"/>
    </row>
    <row r="10" spans="2:9" x14ac:dyDescent="0.25">
      <c r="B10" s="30" t="s">
        <v>122</v>
      </c>
      <c r="C10" s="55" t="s">
        <v>103</v>
      </c>
      <c r="D10" s="75" t="s">
        <v>34</v>
      </c>
      <c r="E10" s="66">
        <v>950</v>
      </c>
      <c r="F10" s="5"/>
      <c r="G10" s="6">
        <f>+E10*F10</f>
        <v>0</v>
      </c>
      <c r="H10" s="5"/>
      <c r="I10" s="9"/>
    </row>
    <row r="11" spans="2:9" x14ac:dyDescent="0.25">
      <c r="B11" s="30" t="s">
        <v>123</v>
      </c>
      <c r="C11" s="5" t="s">
        <v>105</v>
      </c>
      <c r="D11" s="75" t="s">
        <v>124</v>
      </c>
      <c r="E11" s="66">
        <v>8</v>
      </c>
      <c r="F11" s="5"/>
      <c r="G11" s="6">
        <f t="shared" ref="G11:G14" si="0">+E11*F11</f>
        <v>0</v>
      </c>
      <c r="H11" s="5"/>
      <c r="I11" s="9"/>
    </row>
    <row r="12" spans="2:9" x14ac:dyDescent="0.25">
      <c r="B12" s="30" t="s">
        <v>125</v>
      </c>
      <c r="C12" s="55" t="s">
        <v>106</v>
      </c>
      <c r="D12" s="75" t="s">
        <v>127</v>
      </c>
      <c r="E12" s="66">
        <v>833</v>
      </c>
      <c r="F12" s="30"/>
      <c r="G12" s="6">
        <f t="shared" si="0"/>
        <v>0</v>
      </c>
      <c r="H12" s="5"/>
      <c r="I12" s="9"/>
    </row>
    <row r="13" spans="2:9" x14ac:dyDescent="0.25">
      <c r="B13" s="30" t="s">
        <v>126</v>
      </c>
      <c r="C13" s="55" t="s">
        <v>107</v>
      </c>
      <c r="D13" s="75" t="s">
        <v>127</v>
      </c>
      <c r="E13" s="53">
        <v>17</v>
      </c>
      <c r="F13" s="30"/>
      <c r="G13" s="6">
        <f t="shared" si="0"/>
        <v>0</v>
      </c>
      <c r="H13" s="5"/>
      <c r="I13" s="9"/>
    </row>
    <row r="14" spans="2:9" x14ac:dyDescent="0.25">
      <c r="B14" s="30" t="s">
        <v>128</v>
      </c>
      <c r="C14" s="55" t="s">
        <v>129</v>
      </c>
      <c r="D14" s="75" t="s">
        <v>34</v>
      </c>
      <c r="E14" s="53">
        <v>340</v>
      </c>
      <c r="F14" s="30"/>
      <c r="G14" s="6">
        <f t="shared" si="0"/>
        <v>0</v>
      </c>
      <c r="H14" s="5"/>
      <c r="I14" s="9"/>
    </row>
    <row r="15" spans="2:9" x14ac:dyDescent="0.25">
      <c r="B15" s="30"/>
      <c r="C15" s="58"/>
      <c r="D15" s="30"/>
      <c r="E15" s="53"/>
      <c r="F15" s="30"/>
      <c r="G15" s="6"/>
      <c r="H15" s="5"/>
      <c r="I15" s="9"/>
    </row>
    <row r="16" spans="2:9" x14ac:dyDescent="0.25">
      <c r="B16" s="30"/>
      <c r="C16" s="135" t="s">
        <v>130</v>
      </c>
      <c r="D16" s="30"/>
      <c r="E16" s="53"/>
      <c r="F16" s="30"/>
      <c r="G16" s="6"/>
      <c r="H16" s="5"/>
      <c r="I16" s="9"/>
    </row>
    <row r="17" spans="2:9" x14ac:dyDescent="0.25">
      <c r="B17" s="71"/>
      <c r="D17" s="71"/>
      <c r="E17" s="75"/>
      <c r="F17" s="30"/>
      <c r="G17" s="6"/>
      <c r="H17" s="5"/>
      <c r="I17" s="9"/>
    </row>
    <row r="18" spans="2:9" x14ac:dyDescent="0.25">
      <c r="B18" s="71" t="s">
        <v>131</v>
      </c>
      <c r="C18" s="58" t="s">
        <v>319</v>
      </c>
      <c r="D18" s="71" t="s">
        <v>34</v>
      </c>
      <c r="E18" s="53">
        <v>5000</v>
      </c>
      <c r="F18" s="54"/>
      <c r="G18" s="6">
        <f>+E18*F18</f>
        <v>0</v>
      </c>
      <c r="H18" s="5"/>
      <c r="I18" s="9"/>
    </row>
    <row r="19" spans="2:9" x14ac:dyDescent="0.25">
      <c r="B19" s="71" t="s">
        <v>335</v>
      </c>
      <c r="C19" s="58" t="s">
        <v>336</v>
      </c>
      <c r="D19" s="71"/>
      <c r="E19" s="53"/>
      <c r="F19" s="54"/>
      <c r="G19" s="35"/>
      <c r="H19" s="5"/>
      <c r="I19" s="9"/>
    </row>
    <row r="20" spans="2:9" ht="13" x14ac:dyDescent="0.3">
      <c r="B20" s="30"/>
      <c r="C20" s="100" t="s">
        <v>334</v>
      </c>
      <c r="D20" s="108" t="s">
        <v>34</v>
      </c>
      <c r="E20" s="66">
        <v>110</v>
      </c>
      <c r="F20" s="5"/>
      <c r="G20" s="6">
        <f t="shared" ref="G20:G22" si="1">+E20*F20</f>
        <v>0</v>
      </c>
      <c r="H20" s="5"/>
      <c r="I20" s="9"/>
    </row>
    <row r="21" spans="2:9" ht="13" x14ac:dyDescent="0.3">
      <c r="B21" s="30"/>
      <c r="C21" s="112" t="s">
        <v>156</v>
      </c>
      <c r="D21" s="75" t="s">
        <v>34</v>
      </c>
      <c r="E21" s="66">
        <v>110</v>
      </c>
      <c r="F21" s="5"/>
      <c r="G21" s="6">
        <f t="shared" si="1"/>
        <v>0</v>
      </c>
      <c r="H21" s="5"/>
      <c r="I21" s="9"/>
    </row>
    <row r="22" spans="2:9" ht="13" x14ac:dyDescent="0.3">
      <c r="B22" s="30"/>
      <c r="C22" s="111" t="s">
        <v>150</v>
      </c>
      <c r="D22" s="75" t="s">
        <v>34</v>
      </c>
      <c r="E22" s="66">
        <v>10</v>
      </c>
      <c r="F22" s="5"/>
      <c r="G22" s="6">
        <f t="shared" si="1"/>
        <v>0</v>
      </c>
      <c r="H22" s="5"/>
      <c r="I22" s="9"/>
    </row>
    <row r="23" spans="2:9" x14ac:dyDescent="0.25">
      <c r="B23" s="71" t="s">
        <v>337</v>
      </c>
      <c r="C23" s="58" t="s">
        <v>338</v>
      </c>
      <c r="D23" s="71"/>
      <c r="E23" s="53"/>
      <c r="F23" s="54"/>
      <c r="G23" s="35"/>
      <c r="H23" s="5"/>
      <c r="I23" s="9"/>
    </row>
    <row r="24" spans="2:9" ht="13" x14ac:dyDescent="0.3">
      <c r="B24" s="30"/>
      <c r="C24" s="100" t="s">
        <v>334</v>
      </c>
      <c r="D24" s="108" t="s">
        <v>34</v>
      </c>
      <c r="E24" s="66">
        <v>70</v>
      </c>
      <c r="F24" s="5"/>
      <c r="G24" s="6">
        <f t="shared" ref="G24:G29" si="2">+E24*F24</f>
        <v>0</v>
      </c>
      <c r="H24" s="5"/>
      <c r="I24" s="9"/>
    </row>
    <row r="25" spans="2:9" ht="13" x14ac:dyDescent="0.3">
      <c r="B25" s="30"/>
      <c r="C25" s="112" t="s">
        <v>156</v>
      </c>
      <c r="D25" s="75" t="s">
        <v>34</v>
      </c>
      <c r="E25" s="66">
        <v>70</v>
      </c>
      <c r="F25" s="5"/>
      <c r="G25" s="6">
        <f t="shared" si="2"/>
        <v>0</v>
      </c>
      <c r="H25" s="5"/>
      <c r="I25" s="9"/>
    </row>
    <row r="26" spans="2:9" ht="13" x14ac:dyDescent="0.3">
      <c r="B26" s="30"/>
      <c r="C26" s="111" t="s">
        <v>150</v>
      </c>
      <c r="D26" s="75" t="s">
        <v>34</v>
      </c>
      <c r="E26" s="66">
        <v>10</v>
      </c>
      <c r="F26" s="5"/>
      <c r="G26" s="6">
        <f t="shared" si="2"/>
        <v>0</v>
      </c>
      <c r="H26" s="5"/>
      <c r="I26" s="9"/>
    </row>
    <row r="27" spans="2:9" x14ac:dyDescent="0.25">
      <c r="B27" s="71" t="s">
        <v>132</v>
      </c>
      <c r="C27" s="58" t="s">
        <v>133</v>
      </c>
      <c r="D27" s="71" t="s">
        <v>34</v>
      </c>
      <c r="E27" s="71">
        <v>40</v>
      </c>
      <c r="F27" s="54"/>
      <c r="G27" s="6">
        <f t="shared" si="2"/>
        <v>0</v>
      </c>
      <c r="H27" s="5"/>
      <c r="I27" s="9"/>
    </row>
    <row r="28" spans="2:9" x14ac:dyDescent="0.25">
      <c r="B28" s="71" t="s">
        <v>134</v>
      </c>
      <c r="C28" s="58" t="s">
        <v>70</v>
      </c>
      <c r="D28" s="71" t="s">
        <v>34</v>
      </c>
      <c r="E28" s="53">
        <v>180</v>
      </c>
      <c r="F28" s="54"/>
      <c r="G28" s="6">
        <f t="shared" si="2"/>
        <v>0</v>
      </c>
      <c r="H28" s="5"/>
      <c r="I28" s="9"/>
    </row>
    <row r="29" spans="2:9" x14ac:dyDescent="0.25">
      <c r="B29" s="71" t="s">
        <v>135</v>
      </c>
      <c r="C29" s="58" t="s">
        <v>136</v>
      </c>
      <c r="D29" s="71" t="s">
        <v>127</v>
      </c>
      <c r="E29" s="113">
        <v>21</v>
      </c>
      <c r="F29" s="30"/>
      <c r="G29" s="6">
        <f t="shared" si="2"/>
        <v>0</v>
      </c>
      <c r="H29" s="5"/>
      <c r="I29" s="9"/>
    </row>
    <row r="30" spans="2:9" x14ac:dyDescent="0.25">
      <c r="B30" s="71" t="s">
        <v>137</v>
      </c>
      <c r="C30" s="68" t="s">
        <v>68</v>
      </c>
      <c r="D30" s="71"/>
      <c r="E30" s="71"/>
      <c r="F30" s="54"/>
      <c r="G30" s="95"/>
      <c r="H30" s="97"/>
      <c r="I30" s="96"/>
    </row>
    <row r="31" spans="2:9" x14ac:dyDescent="0.25">
      <c r="B31" s="71" t="s">
        <v>138</v>
      </c>
      <c r="C31" s="109" t="s">
        <v>141</v>
      </c>
      <c r="D31" s="71" t="s">
        <v>127</v>
      </c>
      <c r="E31" s="71">
        <v>20</v>
      </c>
      <c r="F31" s="30"/>
      <c r="G31" s="6">
        <f t="shared" ref="G31:G36" si="3">+E31*F31</f>
        <v>0</v>
      </c>
      <c r="H31" s="5"/>
      <c r="I31" s="9"/>
    </row>
    <row r="32" spans="2:9" x14ac:dyDescent="0.25">
      <c r="B32" s="71" t="s">
        <v>140</v>
      </c>
      <c r="C32" s="110" t="s">
        <v>139</v>
      </c>
      <c r="D32" s="71" t="s">
        <v>127</v>
      </c>
      <c r="E32" s="71">
        <v>6</v>
      </c>
      <c r="F32" s="30"/>
      <c r="G32" s="6">
        <f t="shared" si="3"/>
        <v>0</v>
      </c>
      <c r="H32" s="5"/>
      <c r="I32" s="9"/>
    </row>
    <row r="33" spans="1:9" x14ac:dyDescent="0.25">
      <c r="B33" s="71" t="s">
        <v>340</v>
      </c>
      <c r="C33" s="91" t="s">
        <v>341</v>
      </c>
      <c r="D33" s="71" t="s">
        <v>34</v>
      </c>
      <c r="E33" s="71">
        <v>700</v>
      </c>
      <c r="F33" s="30"/>
      <c r="G33" s="6">
        <f t="shared" si="3"/>
        <v>0</v>
      </c>
      <c r="H33" s="5"/>
      <c r="I33" s="9"/>
    </row>
    <row r="34" spans="1:9" x14ac:dyDescent="0.25">
      <c r="B34" s="71" t="s">
        <v>142</v>
      </c>
      <c r="C34" s="91" t="s">
        <v>339</v>
      </c>
      <c r="D34" s="71" t="s">
        <v>34</v>
      </c>
      <c r="E34" s="71">
        <v>180</v>
      </c>
      <c r="F34" s="30"/>
      <c r="G34" s="6">
        <f t="shared" si="3"/>
        <v>0</v>
      </c>
      <c r="H34" s="5"/>
      <c r="I34" s="9"/>
    </row>
    <row r="35" spans="1:9" ht="14.15" customHeight="1" x14ac:dyDescent="0.25">
      <c r="B35" s="71" t="s">
        <v>143</v>
      </c>
      <c r="C35" s="58" t="s">
        <v>320</v>
      </c>
      <c r="D35" s="71" t="s">
        <v>34</v>
      </c>
      <c r="E35" s="71">
        <v>160</v>
      </c>
      <c r="F35" s="54"/>
      <c r="G35" s="6">
        <f t="shared" si="3"/>
        <v>0</v>
      </c>
      <c r="H35" s="55"/>
      <c r="I35" s="9"/>
    </row>
    <row r="36" spans="1:9" x14ac:dyDescent="0.25">
      <c r="B36" s="71" t="s">
        <v>144</v>
      </c>
      <c r="C36" s="58" t="s">
        <v>145</v>
      </c>
      <c r="D36" s="71" t="s">
        <v>34</v>
      </c>
      <c r="E36" s="71">
        <v>100</v>
      </c>
      <c r="F36" s="30"/>
      <c r="G36" s="6">
        <f t="shared" si="3"/>
        <v>0</v>
      </c>
      <c r="H36" s="5"/>
      <c r="I36" s="9"/>
    </row>
    <row r="37" spans="1:9" x14ac:dyDescent="0.25">
      <c r="B37" s="30"/>
      <c r="C37" s="5"/>
      <c r="D37" s="30"/>
      <c r="E37" s="30"/>
      <c r="F37" s="5"/>
      <c r="G37" s="8"/>
      <c r="H37" s="5"/>
      <c r="I37" s="9"/>
    </row>
    <row r="38" spans="1:9" x14ac:dyDescent="0.25">
      <c r="B38" s="79"/>
      <c r="C38" s="73" t="s">
        <v>33</v>
      </c>
      <c r="D38" s="79"/>
      <c r="E38" s="79"/>
      <c r="F38" s="4"/>
      <c r="G38" s="60">
        <f>SUM(G10:G36)</f>
        <v>0</v>
      </c>
      <c r="H38" s="4"/>
      <c r="I38" s="10"/>
    </row>
    <row r="39" spans="1:9" x14ac:dyDescent="0.25">
      <c r="B39" s="53"/>
      <c r="D39" s="53"/>
      <c r="E39" s="53"/>
      <c r="G39" s="6"/>
    </row>
    <row r="40" spans="1:9" ht="15.5" x14ac:dyDescent="0.35">
      <c r="A40" s="62"/>
      <c r="B40" s="53"/>
      <c r="D40" s="53"/>
      <c r="E40" s="53"/>
      <c r="G40" s="6"/>
      <c r="I40" s="64"/>
    </row>
  </sheetData>
  <pageMargins left="0.7" right="0.7" top="0.75" bottom="0.75" header="0.3" footer="0.3"/>
  <pageSetup paperSize="9" scale="87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03BC2-90EC-4C31-A1DE-2D7285599B4B}">
  <sheetPr>
    <pageSetUpPr fitToPage="1"/>
  </sheetPr>
  <dimension ref="A1:I35"/>
  <sheetViews>
    <sheetView workbookViewId="0">
      <selection activeCell="F10" sqref="F10"/>
    </sheetView>
  </sheetViews>
  <sheetFormatPr defaultRowHeight="12.5" x14ac:dyDescent="0.25"/>
  <cols>
    <col min="2" max="2" width="9.26953125" customWidth="1"/>
    <col min="3" max="3" width="48.54296875" customWidth="1"/>
    <col min="5" max="6" width="12.54296875" customWidth="1"/>
    <col min="8" max="8" width="16.1796875" customWidth="1"/>
    <col min="9" max="9" width="14.453125" customWidth="1"/>
    <col min="10" max="10" width="39.453125" customWidth="1"/>
  </cols>
  <sheetData>
    <row r="1" spans="2:9" ht="19" x14ac:dyDescent="0.4">
      <c r="B1" s="92" t="s">
        <v>21</v>
      </c>
      <c r="D1" s="53"/>
      <c r="E1" s="53"/>
      <c r="G1" s="6"/>
    </row>
    <row r="2" spans="2:9" ht="15.5" x14ac:dyDescent="0.35">
      <c r="B2" s="19" t="s">
        <v>46</v>
      </c>
      <c r="D2" s="53"/>
      <c r="E2" s="53"/>
      <c r="G2" s="6"/>
      <c r="H2" s="2"/>
      <c r="I2" s="34" t="s">
        <v>110</v>
      </c>
    </row>
    <row r="3" spans="2:9" x14ac:dyDescent="0.25">
      <c r="B3" s="53"/>
      <c r="D3" s="53"/>
      <c r="E3" s="53"/>
      <c r="G3" s="6"/>
    </row>
    <row r="4" spans="2:9" ht="13" x14ac:dyDescent="0.3">
      <c r="B4" s="114"/>
      <c r="C4" s="115"/>
      <c r="D4" s="114"/>
      <c r="E4" s="114"/>
      <c r="F4" s="115"/>
      <c r="G4" s="116"/>
      <c r="H4" s="117" t="s">
        <v>14</v>
      </c>
      <c r="I4" s="118"/>
    </row>
    <row r="5" spans="2:9" ht="13" x14ac:dyDescent="0.3">
      <c r="B5" s="119" t="s">
        <v>15</v>
      </c>
      <c r="C5" s="120" t="s">
        <v>9</v>
      </c>
      <c r="D5" s="119" t="s">
        <v>16</v>
      </c>
      <c r="E5" s="119" t="s">
        <v>27</v>
      </c>
      <c r="F5" s="120" t="s">
        <v>17</v>
      </c>
      <c r="G5" s="121" t="s">
        <v>18</v>
      </c>
      <c r="H5" s="122" t="s">
        <v>19</v>
      </c>
      <c r="I5" s="120" t="s">
        <v>18</v>
      </c>
    </row>
    <row r="6" spans="2:9" x14ac:dyDescent="0.25">
      <c r="B6" s="52"/>
      <c r="C6" s="3"/>
      <c r="D6" s="52"/>
      <c r="E6" s="52"/>
      <c r="F6" s="3"/>
      <c r="G6" s="7"/>
      <c r="H6" s="3"/>
      <c r="I6" s="9"/>
    </row>
    <row r="7" spans="2:9" x14ac:dyDescent="0.25">
      <c r="B7" s="30"/>
      <c r="C7" s="5" t="s">
        <v>108</v>
      </c>
      <c r="D7" s="75"/>
      <c r="E7" s="66"/>
      <c r="F7" s="5"/>
      <c r="G7" s="6"/>
      <c r="H7" s="5"/>
      <c r="I7" s="9"/>
    </row>
    <row r="8" spans="2:9" x14ac:dyDescent="0.25">
      <c r="B8" s="71"/>
      <c r="C8" s="5"/>
      <c r="D8" s="71"/>
      <c r="E8" s="75"/>
      <c r="F8" s="30"/>
      <c r="G8" s="6"/>
      <c r="H8" s="5"/>
      <c r="I8" s="9"/>
    </row>
    <row r="9" spans="2:9" x14ac:dyDescent="0.25">
      <c r="B9" s="71" t="s">
        <v>151</v>
      </c>
      <c r="C9" s="55" t="s">
        <v>155</v>
      </c>
      <c r="D9" s="71"/>
      <c r="E9" s="98"/>
      <c r="F9" s="54"/>
      <c r="G9" s="35"/>
      <c r="H9" s="5"/>
      <c r="I9" s="9"/>
    </row>
    <row r="10" spans="2:9" ht="13" x14ac:dyDescent="0.3">
      <c r="B10" s="71"/>
      <c r="C10" s="111" t="s">
        <v>149</v>
      </c>
      <c r="D10" s="71" t="s">
        <v>34</v>
      </c>
      <c r="E10" s="98">
        <v>20</v>
      </c>
      <c r="F10" s="54"/>
      <c r="G10" s="35">
        <f>+E10*F10</f>
        <v>0</v>
      </c>
      <c r="H10" s="5"/>
      <c r="I10" s="9"/>
    </row>
    <row r="11" spans="2:9" ht="13" x14ac:dyDescent="0.3">
      <c r="B11" s="71"/>
      <c r="C11" s="111" t="s">
        <v>156</v>
      </c>
      <c r="D11" s="71" t="s">
        <v>34</v>
      </c>
      <c r="E11" s="98">
        <v>50</v>
      </c>
      <c r="F11" s="54"/>
      <c r="G11" s="35">
        <f t="shared" ref="G11:G13" si="0">+E11*F11</f>
        <v>0</v>
      </c>
      <c r="H11" s="5"/>
      <c r="I11" s="9"/>
    </row>
    <row r="12" spans="2:9" ht="13" x14ac:dyDescent="0.3">
      <c r="B12" s="71"/>
      <c r="C12" s="111" t="s">
        <v>157</v>
      </c>
      <c r="D12" s="71" t="s">
        <v>34</v>
      </c>
      <c r="E12" s="98">
        <v>70</v>
      </c>
      <c r="F12" s="54"/>
      <c r="G12" s="35">
        <f t="shared" si="0"/>
        <v>0</v>
      </c>
      <c r="H12" s="5"/>
      <c r="I12" s="9"/>
    </row>
    <row r="13" spans="2:9" ht="13" x14ac:dyDescent="0.3">
      <c r="B13" s="71"/>
      <c r="C13" s="111" t="s">
        <v>150</v>
      </c>
      <c r="D13" s="71" t="s">
        <v>34</v>
      </c>
      <c r="E13" s="98">
        <v>20</v>
      </c>
      <c r="F13" s="54"/>
      <c r="G13" s="35">
        <f t="shared" si="0"/>
        <v>0</v>
      </c>
      <c r="H13" s="5"/>
      <c r="I13" s="9"/>
    </row>
    <row r="14" spans="2:9" x14ac:dyDescent="0.25">
      <c r="B14" s="71"/>
      <c r="C14" s="55"/>
      <c r="D14" s="71"/>
      <c r="E14" s="98"/>
      <c r="F14" s="54"/>
      <c r="G14" s="35"/>
      <c r="H14" s="5"/>
      <c r="I14" s="9"/>
    </row>
    <row r="15" spans="2:9" x14ac:dyDescent="0.25">
      <c r="B15" s="71" t="s">
        <v>152</v>
      </c>
      <c r="C15" s="99" t="s">
        <v>160</v>
      </c>
      <c r="D15" s="71" t="s">
        <v>97</v>
      </c>
      <c r="E15" s="71">
        <v>30</v>
      </c>
      <c r="F15" s="54"/>
      <c r="G15" s="35">
        <f t="shared" ref="G15:G17" si="1">+E15*F15</f>
        <v>0</v>
      </c>
      <c r="H15" s="5"/>
      <c r="I15" s="9"/>
    </row>
    <row r="16" spans="2:9" x14ac:dyDescent="0.25">
      <c r="B16" s="71" t="s">
        <v>153</v>
      </c>
      <c r="C16" s="55" t="s">
        <v>105</v>
      </c>
      <c r="D16" s="71" t="s">
        <v>97</v>
      </c>
      <c r="E16" s="53">
        <v>9</v>
      </c>
      <c r="F16" s="30"/>
      <c r="G16" s="35">
        <f t="shared" si="1"/>
        <v>0</v>
      </c>
      <c r="H16" s="5"/>
      <c r="I16" s="9"/>
    </row>
    <row r="17" spans="2:9" x14ac:dyDescent="0.25">
      <c r="B17" s="71" t="s">
        <v>154</v>
      </c>
      <c r="C17" s="55" t="s">
        <v>106</v>
      </c>
      <c r="D17" s="71" t="s">
        <v>127</v>
      </c>
      <c r="E17" s="71">
        <v>1915</v>
      </c>
      <c r="F17" s="54"/>
      <c r="G17" s="35">
        <f t="shared" si="1"/>
        <v>0</v>
      </c>
      <c r="H17" s="57"/>
      <c r="I17" s="9"/>
    </row>
    <row r="18" spans="2:9" x14ac:dyDescent="0.25">
      <c r="B18" s="71"/>
      <c r="C18" s="58"/>
      <c r="D18" s="71"/>
      <c r="E18" s="71"/>
      <c r="F18" s="30"/>
      <c r="G18" s="35"/>
      <c r="H18" s="5"/>
      <c r="I18" s="9"/>
    </row>
    <row r="19" spans="2:9" x14ac:dyDescent="0.25">
      <c r="B19" s="71"/>
      <c r="C19" s="135" t="s">
        <v>130</v>
      </c>
      <c r="D19" s="71"/>
      <c r="E19" s="71"/>
      <c r="F19" s="54"/>
      <c r="G19" s="35"/>
      <c r="H19" s="55"/>
      <c r="I19" s="9"/>
    </row>
    <row r="20" spans="2:9" x14ac:dyDescent="0.25">
      <c r="B20" s="71"/>
      <c r="C20" s="58"/>
      <c r="D20" s="71"/>
      <c r="E20" s="71"/>
      <c r="F20" s="54"/>
      <c r="G20" s="35"/>
      <c r="H20" s="55"/>
      <c r="I20" s="9"/>
    </row>
    <row r="21" spans="2:9" ht="13" customHeight="1" x14ac:dyDescent="0.25">
      <c r="B21" s="71" t="s">
        <v>146</v>
      </c>
      <c r="C21" s="123" t="s">
        <v>322</v>
      </c>
      <c r="D21" s="71" t="s">
        <v>34</v>
      </c>
      <c r="E21" s="101">
        <v>22300</v>
      </c>
      <c r="F21" s="30"/>
      <c r="G21" s="35">
        <f t="shared" ref="G21:G29" si="2">+E21*F21</f>
        <v>0</v>
      </c>
      <c r="H21" s="5"/>
      <c r="I21" s="9"/>
    </row>
    <row r="22" spans="2:9" x14ac:dyDescent="0.25">
      <c r="B22" s="71" t="s">
        <v>147</v>
      </c>
      <c r="C22" s="58" t="s">
        <v>162</v>
      </c>
      <c r="D22" s="71" t="s">
        <v>97</v>
      </c>
      <c r="E22" s="53">
        <v>1</v>
      </c>
      <c r="F22" s="54"/>
      <c r="G22" s="35">
        <f t="shared" si="2"/>
        <v>0</v>
      </c>
      <c r="H22" s="5"/>
      <c r="I22" s="9"/>
    </row>
    <row r="23" spans="2:9" x14ac:dyDescent="0.25">
      <c r="B23" s="71" t="s">
        <v>148</v>
      </c>
      <c r="C23" s="58" t="s">
        <v>163</v>
      </c>
      <c r="D23" s="71" t="s">
        <v>34</v>
      </c>
      <c r="E23" s="71">
        <v>70</v>
      </c>
      <c r="F23" s="30"/>
      <c r="G23" s="35">
        <f t="shared" si="2"/>
        <v>0</v>
      </c>
      <c r="H23" s="5"/>
      <c r="I23" s="9"/>
    </row>
    <row r="24" spans="2:9" x14ac:dyDescent="0.25">
      <c r="B24" s="71" t="s">
        <v>164</v>
      </c>
      <c r="C24" s="58" t="s">
        <v>323</v>
      </c>
      <c r="D24" s="71" t="s">
        <v>127</v>
      </c>
      <c r="E24" s="30">
        <v>10</v>
      </c>
      <c r="F24" s="54"/>
      <c r="G24" s="35">
        <f t="shared" si="2"/>
        <v>0</v>
      </c>
      <c r="H24" s="5"/>
      <c r="I24" s="9"/>
    </row>
    <row r="25" spans="2:9" x14ac:dyDescent="0.25">
      <c r="B25" s="71" t="s">
        <v>166</v>
      </c>
      <c r="C25" s="55" t="s">
        <v>161</v>
      </c>
      <c r="D25" s="71" t="s">
        <v>34</v>
      </c>
      <c r="E25" s="71">
        <v>330</v>
      </c>
      <c r="F25" s="30"/>
      <c r="G25" s="35">
        <f t="shared" si="2"/>
        <v>0</v>
      </c>
      <c r="H25" s="5"/>
      <c r="I25" s="9"/>
    </row>
    <row r="26" spans="2:9" x14ac:dyDescent="0.25">
      <c r="B26" s="71" t="s">
        <v>165</v>
      </c>
      <c r="C26" s="91" t="s">
        <v>167</v>
      </c>
      <c r="D26" s="71" t="s">
        <v>97</v>
      </c>
      <c r="E26" s="30">
        <v>1</v>
      </c>
      <c r="F26" s="54"/>
      <c r="G26" s="35">
        <f t="shared" si="2"/>
        <v>0</v>
      </c>
      <c r="H26" s="5"/>
      <c r="I26" s="9"/>
    </row>
    <row r="27" spans="2:9" ht="13" x14ac:dyDescent="0.3">
      <c r="B27" s="71"/>
      <c r="C27" s="111" t="s">
        <v>343</v>
      </c>
      <c r="D27" s="71" t="s">
        <v>34</v>
      </c>
      <c r="E27" s="98">
        <v>50</v>
      </c>
      <c r="F27" s="54"/>
      <c r="G27" s="35">
        <f t="shared" si="2"/>
        <v>0</v>
      </c>
      <c r="H27" s="5"/>
      <c r="I27" s="9"/>
    </row>
    <row r="28" spans="2:9" ht="13" x14ac:dyDescent="0.3">
      <c r="B28" s="71"/>
      <c r="C28" s="111" t="s">
        <v>342</v>
      </c>
      <c r="D28" s="71" t="s">
        <v>34</v>
      </c>
      <c r="E28" s="98">
        <v>10</v>
      </c>
      <c r="F28" s="54"/>
      <c r="G28" s="35">
        <f t="shared" si="2"/>
        <v>0</v>
      </c>
      <c r="H28" s="5"/>
      <c r="I28" s="9"/>
    </row>
    <row r="29" spans="2:9" x14ac:dyDescent="0.25">
      <c r="B29" s="71" t="s">
        <v>168</v>
      </c>
      <c r="C29" s="91" t="s">
        <v>169</v>
      </c>
      <c r="D29" s="71" t="s">
        <v>34</v>
      </c>
      <c r="E29" s="30">
        <v>300</v>
      </c>
      <c r="F29" s="54"/>
      <c r="G29" s="35">
        <f t="shared" si="2"/>
        <v>0</v>
      </c>
      <c r="H29" s="5"/>
      <c r="I29" s="9"/>
    </row>
    <row r="30" spans="2:9" x14ac:dyDescent="0.25">
      <c r="B30" s="30"/>
      <c r="C30" s="58"/>
      <c r="D30" s="30"/>
      <c r="E30" s="30"/>
      <c r="F30" s="5"/>
      <c r="G30" s="9"/>
      <c r="H30" s="5"/>
      <c r="I30" s="9"/>
    </row>
    <row r="31" spans="2:9" x14ac:dyDescent="0.25">
      <c r="B31" s="30"/>
      <c r="C31" s="58"/>
      <c r="D31" s="30"/>
      <c r="E31" s="30"/>
      <c r="F31" s="5"/>
      <c r="G31" s="9"/>
      <c r="H31" s="5"/>
      <c r="I31" s="9"/>
    </row>
    <row r="32" spans="2:9" x14ac:dyDescent="0.25">
      <c r="B32" s="30"/>
      <c r="C32" s="58"/>
      <c r="D32" s="30"/>
      <c r="E32" s="30"/>
      <c r="F32" s="5"/>
      <c r="G32" s="8"/>
      <c r="H32" s="5"/>
      <c r="I32" s="9"/>
    </row>
    <row r="33" spans="1:9" x14ac:dyDescent="0.25">
      <c r="B33" s="79"/>
      <c r="C33" s="73" t="s">
        <v>33</v>
      </c>
      <c r="D33" s="79"/>
      <c r="E33" s="79"/>
      <c r="F33" s="4"/>
      <c r="G33" s="60">
        <f>SUM(G10:G29)</f>
        <v>0</v>
      </c>
      <c r="H33" s="4"/>
      <c r="I33" s="10"/>
    </row>
    <row r="34" spans="1:9" x14ac:dyDescent="0.25">
      <c r="B34" s="53"/>
      <c r="D34" s="53"/>
      <c r="E34" s="53"/>
      <c r="G34" s="6"/>
    </row>
    <row r="35" spans="1:9" ht="15.5" x14ac:dyDescent="0.35">
      <c r="A35" s="62"/>
      <c r="B35" s="53"/>
      <c r="D35" s="53"/>
      <c r="E35" s="53"/>
      <c r="G35" s="6"/>
      <c r="I35" s="64"/>
    </row>
  </sheetData>
  <pageMargins left="0.7" right="0.7" top="0.75" bottom="0.75" header="0.3" footer="0.3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D4588-EA24-4A81-801C-FA3588A3B33C}">
  <sheetPr>
    <pageSetUpPr fitToPage="1"/>
  </sheetPr>
  <dimension ref="A1:I46"/>
  <sheetViews>
    <sheetView workbookViewId="0">
      <selection activeCell="F9" sqref="F9"/>
    </sheetView>
  </sheetViews>
  <sheetFormatPr defaultRowHeight="12.5" x14ac:dyDescent="0.25"/>
  <cols>
    <col min="3" max="3" width="45.7265625" customWidth="1"/>
    <col min="4" max="4" width="10.7265625" customWidth="1"/>
    <col min="5" max="6" width="14.1796875" customWidth="1"/>
    <col min="7" max="7" width="11.1796875" customWidth="1"/>
    <col min="8" max="8" width="15.81640625" customWidth="1"/>
    <col min="9" max="9" width="19.453125" customWidth="1"/>
  </cols>
  <sheetData>
    <row r="1" spans="2:9" ht="19" x14ac:dyDescent="0.4">
      <c r="B1" s="92" t="s">
        <v>21</v>
      </c>
      <c r="D1" s="53"/>
      <c r="E1" s="53"/>
      <c r="G1" s="6"/>
    </row>
    <row r="2" spans="2:9" ht="15.5" x14ac:dyDescent="0.35">
      <c r="B2" s="19" t="s">
        <v>46</v>
      </c>
      <c r="D2" s="53"/>
      <c r="E2" s="53"/>
      <c r="G2" s="6"/>
      <c r="H2" s="2"/>
      <c r="I2" s="34" t="s">
        <v>111</v>
      </c>
    </row>
    <row r="3" spans="2:9" x14ac:dyDescent="0.25">
      <c r="B3" s="53"/>
      <c r="D3" s="53"/>
      <c r="E3" s="53"/>
      <c r="G3" s="6"/>
    </row>
    <row r="4" spans="2:9" x14ac:dyDescent="0.25">
      <c r="B4" s="84"/>
      <c r="C4" s="44"/>
      <c r="D4" s="84"/>
      <c r="E4" s="84"/>
      <c r="F4" s="44"/>
      <c r="G4" s="45"/>
      <c r="H4" s="46" t="s">
        <v>14</v>
      </c>
      <c r="I4" s="47"/>
    </row>
    <row r="5" spans="2:9" ht="13" x14ac:dyDescent="0.3">
      <c r="B5" s="119" t="s">
        <v>15</v>
      </c>
      <c r="C5" s="120" t="s">
        <v>9</v>
      </c>
      <c r="D5" s="119" t="s">
        <v>16</v>
      </c>
      <c r="E5" s="119" t="s">
        <v>27</v>
      </c>
      <c r="F5" s="120" t="s">
        <v>17</v>
      </c>
      <c r="G5" s="121" t="s">
        <v>18</v>
      </c>
      <c r="H5" s="122" t="s">
        <v>19</v>
      </c>
      <c r="I5" s="120" t="s">
        <v>18</v>
      </c>
    </row>
    <row r="6" spans="2:9" x14ac:dyDescent="0.25">
      <c r="B6" s="52"/>
      <c r="C6" s="3"/>
      <c r="D6" s="52"/>
      <c r="E6" s="52"/>
      <c r="F6" s="3"/>
      <c r="G6" s="7"/>
      <c r="H6" s="3"/>
      <c r="I6" s="9"/>
    </row>
    <row r="7" spans="2:9" x14ac:dyDescent="0.25">
      <c r="B7" s="30"/>
      <c r="C7" s="5" t="s">
        <v>108</v>
      </c>
      <c r="D7" s="75"/>
      <c r="E7" s="66"/>
      <c r="F7" s="5"/>
      <c r="G7" s="6"/>
      <c r="H7" s="5"/>
      <c r="I7" s="9"/>
    </row>
    <row r="8" spans="2:9" x14ac:dyDescent="0.25">
      <c r="B8" s="30"/>
      <c r="C8" s="5"/>
      <c r="D8" s="75"/>
      <c r="E8" s="66"/>
      <c r="F8" s="5"/>
      <c r="G8" s="6"/>
      <c r="H8" s="5"/>
      <c r="I8" s="9"/>
    </row>
    <row r="9" spans="2:9" x14ac:dyDescent="0.25">
      <c r="B9" s="30" t="s">
        <v>170</v>
      </c>
      <c r="C9" s="137" t="s">
        <v>211</v>
      </c>
      <c r="D9" s="94" t="s">
        <v>34</v>
      </c>
      <c r="E9" s="66">
        <v>7</v>
      </c>
      <c r="F9" s="5"/>
      <c r="G9" s="6">
        <f>+E9*F9</f>
        <v>0</v>
      </c>
      <c r="H9" s="5"/>
      <c r="I9" s="9"/>
    </row>
    <row r="10" spans="2:9" x14ac:dyDescent="0.25">
      <c r="B10" s="54" t="s">
        <v>172</v>
      </c>
      <c r="C10" s="137" t="s">
        <v>158</v>
      </c>
      <c r="D10" s="94" t="s">
        <v>97</v>
      </c>
      <c r="E10" s="53">
        <v>5</v>
      </c>
      <c r="F10" s="5"/>
      <c r="G10" s="6">
        <f t="shared" ref="G10:G14" si="0">+E10*F10</f>
        <v>0</v>
      </c>
      <c r="H10" s="5"/>
      <c r="I10" s="9"/>
    </row>
    <row r="11" spans="2:9" x14ac:dyDescent="0.25">
      <c r="B11" s="71" t="s">
        <v>173</v>
      </c>
      <c r="C11" s="55" t="s">
        <v>102</v>
      </c>
      <c r="D11" s="71" t="s">
        <v>127</v>
      </c>
      <c r="E11" s="98">
        <v>140</v>
      </c>
      <c r="F11" s="54"/>
      <c r="G11" s="6">
        <f t="shared" si="0"/>
        <v>0</v>
      </c>
      <c r="H11" s="5"/>
      <c r="I11" s="9"/>
    </row>
    <row r="12" spans="2:9" x14ac:dyDescent="0.25">
      <c r="B12" s="71" t="s">
        <v>174</v>
      </c>
      <c r="C12" s="55" t="s">
        <v>105</v>
      </c>
      <c r="D12" s="71" t="s">
        <v>97</v>
      </c>
      <c r="E12" s="53">
        <v>1</v>
      </c>
      <c r="F12" s="54"/>
      <c r="G12" s="6">
        <f t="shared" si="0"/>
        <v>0</v>
      </c>
      <c r="H12" s="5"/>
      <c r="I12" s="9"/>
    </row>
    <row r="13" spans="2:9" x14ac:dyDescent="0.25">
      <c r="B13" s="71" t="s">
        <v>289</v>
      </c>
      <c r="C13" s="55" t="s">
        <v>106</v>
      </c>
      <c r="D13" s="71" t="s">
        <v>127</v>
      </c>
      <c r="E13" s="71">
        <v>675</v>
      </c>
      <c r="F13" s="54"/>
      <c r="G13" s="6">
        <f t="shared" si="0"/>
        <v>0</v>
      </c>
      <c r="H13" s="5"/>
      <c r="I13" s="9"/>
    </row>
    <row r="14" spans="2:9" x14ac:dyDescent="0.25">
      <c r="B14" s="71" t="s">
        <v>290</v>
      </c>
      <c r="C14" s="58" t="s">
        <v>175</v>
      </c>
      <c r="D14" s="71" t="s">
        <v>34</v>
      </c>
      <c r="E14" s="53">
        <v>1100</v>
      </c>
      <c r="F14" s="54"/>
      <c r="G14" s="6">
        <f t="shared" si="0"/>
        <v>0</v>
      </c>
      <c r="H14" s="5"/>
      <c r="I14" s="9"/>
    </row>
    <row r="15" spans="2:9" x14ac:dyDescent="0.25">
      <c r="B15" s="71"/>
      <c r="C15" s="58"/>
      <c r="D15" s="71"/>
      <c r="E15" s="53"/>
      <c r="F15" s="54"/>
      <c r="G15" s="35"/>
      <c r="H15" s="5"/>
      <c r="I15" s="9"/>
    </row>
    <row r="16" spans="2:9" x14ac:dyDescent="0.25">
      <c r="B16" s="71"/>
      <c r="C16" s="135" t="s">
        <v>130</v>
      </c>
      <c r="D16" s="71"/>
      <c r="E16" s="53"/>
      <c r="F16" s="54"/>
      <c r="G16" s="35"/>
      <c r="H16" s="5"/>
      <c r="I16" s="9"/>
    </row>
    <row r="17" spans="2:9" x14ac:dyDescent="0.25">
      <c r="B17" s="71"/>
      <c r="C17" s="68"/>
      <c r="D17" s="71"/>
      <c r="E17" s="71"/>
      <c r="F17" s="30"/>
      <c r="G17" s="35"/>
      <c r="H17" s="5"/>
      <c r="I17" s="9"/>
    </row>
    <row r="18" spans="2:9" x14ac:dyDescent="0.25">
      <c r="B18" s="71" t="s">
        <v>347</v>
      </c>
      <c r="C18" s="91" t="s">
        <v>348</v>
      </c>
      <c r="D18" s="71" t="s">
        <v>34</v>
      </c>
      <c r="E18" s="71">
        <v>7000</v>
      </c>
      <c r="F18" s="30"/>
      <c r="G18" s="6">
        <f t="shared" ref="G18:G25" si="1">+E18*F18</f>
        <v>0</v>
      </c>
      <c r="H18" s="5"/>
      <c r="I18" s="9"/>
    </row>
    <row r="19" spans="2:9" x14ac:dyDescent="0.25">
      <c r="B19" s="71" t="s">
        <v>176</v>
      </c>
      <c r="C19" s="58" t="s">
        <v>177</v>
      </c>
      <c r="D19" s="71" t="s">
        <v>34</v>
      </c>
      <c r="E19" s="71">
        <v>3</v>
      </c>
      <c r="F19" s="54"/>
      <c r="G19" s="6">
        <f t="shared" si="1"/>
        <v>0</v>
      </c>
      <c r="H19" s="55"/>
      <c r="I19" s="9"/>
    </row>
    <row r="20" spans="2:9" x14ac:dyDescent="0.25">
      <c r="B20" s="71" t="s">
        <v>178</v>
      </c>
      <c r="C20" s="58" t="s">
        <v>179</v>
      </c>
      <c r="D20" s="71" t="s">
        <v>97</v>
      </c>
      <c r="E20" s="71">
        <v>1</v>
      </c>
      <c r="F20" s="30"/>
      <c r="G20" s="6">
        <f t="shared" si="1"/>
        <v>0</v>
      </c>
      <c r="H20" s="5"/>
      <c r="I20" s="9"/>
    </row>
    <row r="21" spans="2:9" x14ac:dyDescent="0.25">
      <c r="B21" s="71" t="s">
        <v>180</v>
      </c>
      <c r="C21" s="58" t="s">
        <v>179</v>
      </c>
      <c r="D21" s="71" t="s">
        <v>99</v>
      </c>
      <c r="E21" s="53">
        <v>1</v>
      </c>
      <c r="F21" s="54"/>
      <c r="G21" s="6">
        <f t="shared" si="1"/>
        <v>0</v>
      </c>
      <c r="H21" s="5"/>
      <c r="I21" s="9"/>
    </row>
    <row r="22" spans="2:9" x14ac:dyDescent="0.25">
      <c r="B22" s="71" t="s">
        <v>181</v>
      </c>
      <c r="C22" s="58" t="s">
        <v>182</v>
      </c>
      <c r="D22" s="71" t="s">
        <v>127</v>
      </c>
      <c r="E22" s="71">
        <v>130</v>
      </c>
      <c r="F22" s="30"/>
      <c r="G22" s="6">
        <f t="shared" si="1"/>
        <v>0</v>
      </c>
      <c r="H22" s="5"/>
      <c r="I22" s="9"/>
    </row>
    <row r="23" spans="2:9" x14ac:dyDescent="0.25">
      <c r="B23" s="71" t="s">
        <v>183</v>
      </c>
      <c r="C23" s="58" t="s">
        <v>184</v>
      </c>
      <c r="D23" s="71" t="s">
        <v>127</v>
      </c>
      <c r="E23" s="30">
        <v>5</v>
      </c>
      <c r="F23" s="54"/>
      <c r="G23" s="6">
        <f t="shared" si="1"/>
        <v>0</v>
      </c>
      <c r="H23" s="5"/>
      <c r="I23" s="9"/>
    </row>
    <row r="24" spans="2:9" x14ac:dyDescent="0.25">
      <c r="B24" s="71" t="s">
        <v>185</v>
      </c>
      <c r="C24" s="58" t="s">
        <v>186</v>
      </c>
      <c r="D24" s="71" t="s">
        <v>34</v>
      </c>
      <c r="E24" s="75">
        <v>730</v>
      </c>
      <c r="F24" s="30"/>
      <c r="G24" s="6">
        <f t="shared" si="1"/>
        <v>0</v>
      </c>
      <c r="H24" s="5"/>
      <c r="I24" s="9"/>
    </row>
    <row r="25" spans="2:9" ht="14.15" customHeight="1" x14ac:dyDescent="0.25">
      <c r="B25" s="71" t="s">
        <v>187</v>
      </c>
      <c r="C25" s="123" t="s">
        <v>188</v>
      </c>
      <c r="D25" s="71" t="s">
        <v>34</v>
      </c>
      <c r="E25" s="71">
        <v>200</v>
      </c>
      <c r="F25" s="54"/>
      <c r="G25" s="6">
        <f t="shared" si="1"/>
        <v>0</v>
      </c>
      <c r="H25" s="5"/>
      <c r="I25" s="9"/>
    </row>
    <row r="26" spans="2:9" x14ac:dyDescent="0.25">
      <c r="B26" s="71"/>
      <c r="C26" s="58"/>
      <c r="D26" s="71"/>
      <c r="E26" s="71"/>
      <c r="F26" s="30"/>
      <c r="G26" s="9"/>
      <c r="H26" s="5"/>
      <c r="I26" s="9"/>
    </row>
    <row r="27" spans="2:9" x14ac:dyDescent="0.25">
      <c r="B27" s="71"/>
      <c r="C27" s="58"/>
      <c r="D27" s="71"/>
      <c r="E27" s="30"/>
      <c r="F27" s="54"/>
      <c r="G27" s="9"/>
      <c r="H27" s="5"/>
      <c r="I27" s="9"/>
    </row>
    <row r="28" spans="2:9" x14ac:dyDescent="0.25">
      <c r="B28" s="71"/>
      <c r="C28" s="58"/>
      <c r="D28" s="71"/>
      <c r="E28" s="30"/>
      <c r="F28" s="30"/>
      <c r="G28" s="9"/>
      <c r="H28" s="5"/>
      <c r="I28" s="9"/>
    </row>
    <row r="29" spans="2:9" x14ac:dyDescent="0.25">
      <c r="B29" s="71"/>
      <c r="C29" s="58"/>
      <c r="D29" s="71"/>
      <c r="E29" s="30"/>
      <c r="F29" s="30"/>
      <c r="G29" s="9"/>
      <c r="H29" s="5"/>
      <c r="I29" s="9"/>
    </row>
    <row r="30" spans="2:9" x14ac:dyDescent="0.25">
      <c r="B30" s="54"/>
      <c r="C30" s="5"/>
      <c r="D30" s="30"/>
      <c r="E30" s="30"/>
      <c r="F30" s="30"/>
      <c r="G30" s="9"/>
      <c r="H30" s="5"/>
      <c r="I30" s="9"/>
    </row>
    <row r="31" spans="2:9" x14ac:dyDescent="0.25">
      <c r="B31" s="30"/>
      <c r="C31" s="5"/>
      <c r="D31" s="30"/>
      <c r="E31" s="30"/>
      <c r="F31" s="5"/>
      <c r="G31" s="9"/>
      <c r="H31" s="5"/>
      <c r="I31" s="9"/>
    </row>
    <row r="32" spans="2:9" x14ac:dyDescent="0.25">
      <c r="B32" s="30"/>
      <c r="C32" s="5"/>
      <c r="D32" s="30"/>
      <c r="E32" s="30"/>
      <c r="F32" s="5"/>
      <c r="G32" s="8"/>
      <c r="H32" s="5"/>
      <c r="I32" s="9"/>
    </row>
    <row r="33" spans="1:9" x14ac:dyDescent="0.25">
      <c r="B33" s="79"/>
      <c r="C33" s="73" t="s">
        <v>33</v>
      </c>
      <c r="D33" s="79"/>
      <c r="E33" s="79"/>
      <c r="F33" s="4"/>
      <c r="G33" s="60">
        <f>SUM(G9:G25)</f>
        <v>0</v>
      </c>
      <c r="H33" s="4"/>
      <c r="I33" s="10"/>
    </row>
    <row r="34" spans="1:9" x14ac:dyDescent="0.25">
      <c r="B34" s="53"/>
      <c r="D34" s="53"/>
      <c r="E34" s="53"/>
      <c r="G34" s="6"/>
    </row>
    <row r="35" spans="1:9" ht="15.5" x14ac:dyDescent="0.35">
      <c r="A35" s="62"/>
      <c r="B35" s="53"/>
      <c r="D35" s="53"/>
      <c r="E35" s="53"/>
      <c r="G35" s="6"/>
      <c r="I35" s="64"/>
    </row>
    <row r="46" spans="1:9" x14ac:dyDescent="0.25">
      <c r="F46" s="124"/>
    </row>
  </sheetData>
  <pageMargins left="0.7" right="0.7" top="0.75" bottom="0.75" header="0.3" footer="0.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9CF89-A1FA-4C6A-80A4-67006B40F9FB}">
  <sheetPr>
    <pageSetUpPr fitToPage="1"/>
  </sheetPr>
  <dimension ref="A1:I24"/>
  <sheetViews>
    <sheetView workbookViewId="0">
      <selection activeCell="F9" sqref="F9"/>
    </sheetView>
  </sheetViews>
  <sheetFormatPr defaultRowHeight="12.5" x14ac:dyDescent="0.25"/>
  <cols>
    <col min="3" max="3" width="47.453125" customWidth="1"/>
    <col min="4" max="4" width="10.54296875" customWidth="1"/>
    <col min="5" max="5" width="12.54296875" customWidth="1"/>
    <col min="6" max="6" width="14.1796875" customWidth="1"/>
    <col min="7" max="7" width="14.54296875" customWidth="1"/>
    <col min="8" max="8" width="15.453125" customWidth="1"/>
    <col min="9" max="9" width="12.26953125" customWidth="1"/>
  </cols>
  <sheetData>
    <row r="1" spans="2:9" ht="19" x14ac:dyDescent="0.4">
      <c r="B1" s="92" t="s">
        <v>21</v>
      </c>
      <c r="D1" s="53"/>
      <c r="E1" s="53"/>
      <c r="G1" s="6"/>
    </row>
    <row r="2" spans="2:9" ht="15.5" x14ac:dyDescent="0.35">
      <c r="B2" s="19" t="s">
        <v>46</v>
      </c>
      <c r="D2" s="53"/>
      <c r="E2" s="53"/>
      <c r="G2" s="6"/>
      <c r="H2" s="2"/>
      <c r="I2" s="34" t="s">
        <v>112</v>
      </c>
    </row>
    <row r="3" spans="2:9" x14ac:dyDescent="0.25">
      <c r="B3" s="53"/>
      <c r="D3" s="53"/>
      <c r="E3" s="53"/>
      <c r="G3" s="6"/>
    </row>
    <row r="4" spans="2:9" ht="13" x14ac:dyDescent="0.3">
      <c r="B4" s="84"/>
      <c r="C4" s="44"/>
      <c r="D4" s="84"/>
      <c r="E4" s="84"/>
      <c r="F4" s="44"/>
      <c r="G4" s="45"/>
      <c r="H4" s="117" t="s">
        <v>14</v>
      </c>
      <c r="I4" s="47"/>
    </row>
    <row r="5" spans="2:9" ht="13" x14ac:dyDescent="0.3">
      <c r="B5" s="119" t="s">
        <v>15</v>
      </c>
      <c r="C5" s="120" t="s">
        <v>9</v>
      </c>
      <c r="D5" s="119" t="s">
        <v>16</v>
      </c>
      <c r="E5" s="119" t="s">
        <v>27</v>
      </c>
      <c r="F5" s="120" t="s">
        <v>17</v>
      </c>
      <c r="G5" s="121" t="s">
        <v>18</v>
      </c>
      <c r="H5" s="122" t="s">
        <v>19</v>
      </c>
      <c r="I5" s="120" t="s">
        <v>18</v>
      </c>
    </row>
    <row r="6" spans="2:9" x14ac:dyDescent="0.25">
      <c r="B6" s="52"/>
      <c r="C6" s="3"/>
      <c r="D6" s="52"/>
      <c r="E6" s="52"/>
      <c r="F6" s="3"/>
      <c r="G6" s="7"/>
      <c r="H6" s="3"/>
      <c r="I6" s="9"/>
    </row>
    <row r="7" spans="2:9" x14ac:dyDescent="0.25">
      <c r="B7" s="30"/>
      <c r="C7" s="5" t="s">
        <v>108</v>
      </c>
      <c r="D7" s="75"/>
      <c r="E7" s="66"/>
      <c r="F7" s="5"/>
      <c r="G7" s="6"/>
      <c r="H7" s="5"/>
      <c r="I7" s="9"/>
    </row>
    <row r="8" spans="2:9" x14ac:dyDescent="0.25">
      <c r="B8" s="30"/>
      <c r="C8" s="5"/>
      <c r="D8" s="75"/>
      <c r="E8" s="66"/>
      <c r="F8" s="5"/>
      <c r="G8" s="6"/>
      <c r="H8" s="5"/>
      <c r="I8" s="9"/>
    </row>
    <row r="9" spans="2:9" x14ac:dyDescent="0.25">
      <c r="B9" s="30" t="s">
        <v>189</v>
      </c>
      <c r="C9" s="5" t="s">
        <v>158</v>
      </c>
      <c r="D9" s="75" t="s">
        <v>97</v>
      </c>
      <c r="E9" s="66">
        <v>18</v>
      </c>
      <c r="F9" s="5"/>
      <c r="G9" s="6">
        <f>+E9*F9</f>
        <v>0</v>
      </c>
      <c r="H9" s="5"/>
      <c r="I9" s="9"/>
    </row>
    <row r="10" spans="2:9" x14ac:dyDescent="0.25">
      <c r="B10" s="30" t="s">
        <v>190</v>
      </c>
      <c r="C10" s="55" t="s">
        <v>191</v>
      </c>
      <c r="D10" s="75" t="s">
        <v>97</v>
      </c>
      <c r="E10" s="66">
        <v>4</v>
      </c>
      <c r="F10" s="30"/>
      <c r="G10" s="6">
        <f t="shared" ref="G10:G20" si="0">+E10*F10</f>
        <v>0</v>
      </c>
      <c r="H10" s="5"/>
      <c r="I10" s="9"/>
    </row>
    <row r="11" spans="2:9" x14ac:dyDescent="0.25">
      <c r="B11" s="71" t="s">
        <v>192</v>
      </c>
      <c r="C11" s="55" t="s">
        <v>102</v>
      </c>
      <c r="D11" s="71" t="s">
        <v>127</v>
      </c>
      <c r="E11" s="53">
        <v>40</v>
      </c>
      <c r="F11" s="30"/>
      <c r="G11" s="6">
        <f t="shared" si="0"/>
        <v>0</v>
      </c>
      <c r="H11" s="5"/>
      <c r="I11" s="9"/>
    </row>
    <row r="12" spans="2:9" x14ac:dyDescent="0.25">
      <c r="B12" s="71" t="s">
        <v>193</v>
      </c>
      <c r="C12" s="55" t="s">
        <v>194</v>
      </c>
      <c r="D12" s="71" t="s">
        <v>127</v>
      </c>
      <c r="E12" s="71">
        <v>67</v>
      </c>
      <c r="F12" s="54"/>
      <c r="G12" s="6">
        <f t="shared" si="0"/>
        <v>0</v>
      </c>
      <c r="H12" s="5"/>
      <c r="I12" s="9"/>
    </row>
    <row r="13" spans="2:9" x14ac:dyDescent="0.25">
      <c r="B13" s="71" t="s">
        <v>195</v>
      </c>
      <c r="C13" s="58" t="s">
        <v>159</v>
      </c>
      <c r="D13" s="71" t="s">
        <v>127</v>
      </c>
      <c r="E13" s="53">
        <v>80</v>
      </c>
      <c r="F13" s="54"/>
      <c r="G13" s="6">
        <f t="shared" si="0"/>
        <v>0</v>
      </c>
      <c r="H13" s="5"/>
      <c r="I13" s="9"/>
    </row>
    <row r="14" spans="2:9" x14ac:dyDescent="0.25">
      <c r="B14" s="71" t="s">
        <v>196</v>
      </c>
      <c r="C14" s="58" t="s">
        <v>106</v>
      </c>
      <c r="D14" s="71" t="s">
        <v>127</v>
      </c>
      <c r="E14" s="53">
        <v>144</v>
      </c>
      <c r="F14" s="54"/>
      <c r="G14" s="6">
        <f t="shared" si="0"/>
        <v>0</v>
      </c>
      <c r="H14" s="5"/>
      <c r="I14" s="9"/>
    </row>
    <row r="15" spans="2:9" x14ac:dyDescent="0.25">
      <c r="B15" s="71"/>
      <c r="C15" s="58"/>
      <c r="D15" s="71"/>
      <c r="E15" s="53"/>
      <c r="F15" s="54"/>
      <c r="G15" s="6"/>
      <c r="H15" s="5"/>
      <c r="I15" s="9"/>
    </row>
    <row r="16" spans="2:9" x14ac:dyDescent="0.25">
      <c r="B16" s="71"/>
      <c r="C16" s="135" t="s">
        <v>130</v>
      </c>
      <c r="D16" s="71"/>
      <c r="E16" s="53"/>
      <c r="F16" s="30"/>
      <c r="G16" s="6"/>
      <c r="H16" s="5"/>
      <c r="I16" s="9"/>
    </row>
    <row r="17" spans="1:9" x14ac:dyDescent="0.25">
      <c r="B17" s="71"/>
      <c r="C17" s="68"/>
      <c r="D17" s="71"/>
      <c r="E17" s="71"/>
      <c r="F17" s="54"/>
      <c r="G17" s="6"/>
      <c r="H17" s="57"/>
      <c r="I17" s="9"/>
    </row>
    <row r="18" spans="1:9" x14ac:dyDescent="0.25">
      <c r="B18" s="71" t="s">
        <v>197</v>
      </c>
      <c r="C18" s="58" t="s">
        <v>321</v>
      </c>
      <c r="D18" s="71" t="s">
        <v>97</v>
      </c>
      <c r="E18" s="71"/>
      <c r="F18" s="30"/>
      <c r="G18" s="6"/>
      <c r="H18" s="5"/>
      <c r="I18" s="9"/>
    </row>
    <row r="19" spans="1:9" x14ac:dyDescent="0.25">
      <c r="B19" s="71" t="s">
        <v>198</v>
      </c>
      <c r="C19" s="58" t="s">
        <v>349</v>
      </c>
      <c r="D19" s="71" t="s">
        <v>127</v>
      </c>
      <c r="E19" s="71">
        <v>60</v>
      </c>
      <c r="F19" s="30"/>
      <c r="G19" s="6">
        <f t="shared" si="0"/>
        <v>0</v>
      </c>
      <c r="H19" s="5"/>
      <c r="I19" s="9"/>
    </row>
    <row r="20" spans="1:9" x14ac:dyDescent="0.25">
      <c r="B20" s="71" t="s">
        <v>199</v>
      </c>
      <c r="C20" s="58" t="s">
        <v>200</v>
      </c>
      <c r="D20" s="71" t="s">
        <v>127</v>
      </c>
      <c r="E20" s="53">
        <v>12</v>
      </c>
      <c r="F20" s="30"/>
      <c r="G20" s="6">
        <f t="shared" si="0"/>
        <v>0</v>
      </c>
      <c r="H20" s="5"/>
      <c r="I20" s="9"/>
    </row>
    <row r="21" spans="1:9" x14ac:dyDescent="0.25">
      <c r="B21" s="30"/>
      <c r="C21" s="5"/>
      <c r="D21" s="30"/>
      <c r="E21" s="30"/>
      <c r="F21" s="5"/>
      <c r="G21" s="8"/>
      <c r="H21" s="5"/>
      <c r="I21" s="9"/>
    </row>
    <row r="22" spans="1:9" x14ac:dyDescent="0.25">
      <c r="B22" s="79"/>
      <c r="C22" s="73" t="s">
        <v>33</v>
      </c>
      <c r="D22" s="79"/>
      <c r="E22" s="79"/>
      <c r="F22" s="4"/>
      <c r="G22" s="60">
        <f>SUM(G9:G20)</f>
        <v>0</v>
      </c>
      <c r="H22" s="4"/>
      <c r="I22" s="10"/>
    </row>
    <row r="23" spans="1:9" x14ac:dyDescent="0.25">
      <c r="B23" s="53"/>
      <c r="D23" s="53"/>
      <c r="E23" s="53"/>
      <c r="G23" s="6"/>
    </row>
    <row r="24" spans="1:9" ht="15.5" x14ac:dyDescent="0.35">
      <c r="A24" s="62"/>
      <c r="B24" s="53"/>
      <c r="D24" s="53"/>
      <c r="E24" s="53"/>
      <c r="G24" s="6"/>
      <c r="I24" s="64"/>
    </row>
  </sheetData>
  <pageMargins left="0.7" right="0.7" top="0.75" bottom="0.75" header="0.3" footer="0.3"/>
  <pageSetup paperSize="9" scale="9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D7DCB-DFAC-406D-8ED9-F274B5F46160}">
  <sheetPr>
    <pageSetUpPr fitToPage="1"/>
  </sheetPr>
  <dimension ref="A1:I28"/>
  <sheetViews>
    <sheetView workbookViewId="0">
      <selection activeCell="F9" sqref="F9"/>
    </sheetView>
  </sheetViews>
  <sheetFormatPr defaultRowHeight="12.5" x14ac:dyDescent="0.25"/>
  <cols>
    <col min="3" max="3" width="45.453125" customWidth="1"/>
    <col min="5" max="5" width="16" customWidth="1"/>
    <col min="6" max="7" width="14.453125" customWidth="1"/>
    <col min="8" max="8" width="14.54296875" customWidth="1"/>
    <col min="9" max="9" width="16.54296875" customWidth="1"/>
  </cols>
  <sheetData>
    <row r="1" spans="2:9" ht="19" x14ac:dyDescent="0.4">
      <c r="B1" s="92" t="s">
        <v>21</v>
      </c>
      <c r="D1" s="53"/>
      <c r="E1" s="53"/>
      <c r="G1" s="6"/>
    </row>
    <row r="2" spans="2:9" ht="15.5" x14ac:dyDescent="0.35">
      <c r="B2" s="19" t="s">
        <v>46</v>
      </c>
      <c r="D2" s="53"/>
      <c r="E2" s="53"/>
      <c r="G2" s="6"/>
      <c r="H2" s="2"/>
      <c r="I2" s="34" t="s">
        <v>113</v>
      </c>
    </row>
    <row r="3" spans="2:9" x14ac:dyDescent="0.25">
      <c r="B3" s="53"/>
      <c r="D3" s="53"/>
      <c r="E3" s="53"/>
      <c r="G3" s="6"/>
    </row>
    <row r="4" spans="2:9" ht="13" x14ac:dyDescent="0.3">
      <c r="B4" s="114"/>
      <c r="C4" s="115"/>
      <c r="D4" s="114"/>
      <c r="E4" s="114"/>
      <c r="F4" s="115"/>
      <c r="G4" s="116"/>
      <c r="H4" s="117" t="s">
        <v>14</v>
      </c>
      <c r="I4" s="118"/>
    </row>
    <row r="5" spans="2:9" ht="13" x14ac:dyDescent="0.3">
      <c r="B5" s="119" t="s">
        <v>15</v>
      </c>
      <c r="C5" s="120" t="s">
        <v>9</v>
      </c>
      <c r="D5" s="119" t="s">
        <v>16</v>
      </c>
      <c r="E5" s="119" t="s">
        <v>27</v>
      </c>
      <c r="F5" s="120" t="s">
        <v>17</v>
      </c>
      <c r="G5" s="121" t="s">
        <v>18</v>
      </c>
      <c r="H5" s="122" t="s">
        <v>19</v>
      </c>
      <c r="I5" s="120" t="s">
        <v>18</v>
      </c>
    </row>
    <row r="6" spans="2:9" x14ac:dyDescent="0.25">
      <c r="B6" s="52"/>
      <c r="C6" s="3"/>
      <c r="D6" s="52"/>
      <c r="E6" s="52"/>
      <c r="F6" s="3"/>
      <c r="G6" s="7"/>
      <c r="H6" s="3"/>
      <c r="I6" s="9"/>
    </row>
    <row r="7" spans="2:9" x14ac:dyDescent="0.25">
      <c r="B7" s="30"/>
      <c r="C7" s="5" t="s">
        <v>108</v>
      </c>
      <c r="D7" s="75"/>
      <c r="E7" s="66"/>
      <c r="F7" s="5"/>
      <c r="G7" s="6"/>
      <c r="H7" s="5"/>
      <c r="I7" s="9"/>
    </row>
    <row r="8" spans="2:9" x14ac:dyDescent="0.25">
      <c r="B8" s="30"/>
      <c r="C8" s="5"/>
      <c r="D8" s="75"/>
      <c r="E8" s="66"/>
      <c r="F8" s="5"/>
      <c r="G8" s="6"/>
      <c r="H8" s="5"/>
      <c r="I8" s="9"/>
    </row>
    <row r="9" spans="2:9" x14ac:dyDescent="0.25">
      <c r="B9" s="30" t="s">
        <v>202</v>
      </c>
      <c r="C9" s="5" t="s">
        <v>158</v>
      </c>
      <c r="D9" s="75" t="s">
        <v>97</v>
      </c>
      <c r="E9" s="66">
        <v>5</v>
      </c>
      <c r="F9" s="5"/>
      <c r="G9" s="6">
        <f>+E9*F9</f>
        <v>0</v>
      </c>
      <c r="H9" s="5"/>
      <c r="I9" s="9"/>
    </row>
    <row r="10" spans="2:9" x14ac:dyDescent="0.25">
      <c r="B10" s="30" t="s">
        <v>203</v>
      </c>
      <c r="C10" s="55" t="s">
        <v>191</v>
      </c>
      <c r="D10" s="75" t="s">
        <v>97</v>
      </c>
      <c r="E10" s="66">
        <v>12</v>
      </c>
      <c r="F10" s="30"/>
      <c r="G10" s="6">
        <f t="shared" ref="G10:G23" si="0">+E10*F10</f>
        <v>0</v>
      </c>
      <c r="H10" s="5"/>
      <c r="I10" s="9"/>
    </row>
    <row r="11" spans="2:9" x14ac:dyDescent="0.25">
      <c r="B11" s="71" t="s">
        <v>205</v>
      </c>
      <c r="C11" s="55" t="s">
        <v>104</v>
      </c>
      <c r="D11" s="71" t="s">
        <v>127</v>
      </c>
      <c r="E11" s="53">
        <v>27</v>
      </c>
      <c r="F11" s="30"/>
      <c r="G11" s="6">
        <f t="shared" si="0"/>
        <v>0</v>
      </c>
      <c r="H11" s="5"/>
      <c r="I11" s="9"/>
    </row>
    <row r="12" spans="2:9" x14ac:dyDescent="0.25">
      <c r="B12" s="71" t="s">
        <v>204</v>
      </c>
      <c r="C12" s="55" t="s">
        <v>105</v>
      </c>
      <c r="D12" s="71" t="s">
        <v>97</v>
      </c>
      <c r="E12" s="53">
        <v>4</v>
      </c>
      <c r="F12" s="54"/>
      <c r="G12" s="6">
        <f t="shared" si="0"/>
        <v>0</v>
      </c>
      <c r="H12" s="5"/>
      <c r="I12" s="9"/>
    </row>
    <row r="13" spans="2:9" x14ac:dyDescent="0.25">
      <c r="B13" s="71" t="s">
        <v>206</v>
      </c>
      <c r="C13" s="55" t="s">
        <v>106</v>
      </c>
      <c r="D13" s="71" t="s">
        <v>127</v>
      </c>
      <c r="E13" s="71">
        <v>490</v>
      </c>
      <c r="F13" s="54"/>
      <c r="G13" s="6">
        <f t="shared" si="0"/>
        <v>0</v>
      </c>
      <c r="H13" s="5"/>
      <c r="I13" s="9"/>
    </row>
    <row r="14" spans="2:9" x14ac:dyDescent="0.25">
      <c r="B14" s="71" t="s">
        <v>207</v>
      </c>
      <c r="C14" s="55" t="s">
        <v>208</v>
      </c>
      <c r="D14" s="71" t="s">
        <v>127</v>
      </c>
      <c r="E14" s="102">
        <v>235</v>
      </c>
      <c r="F14" s="54"/>
      <c r="G14" s="6">
        <f t="shared" si="0"/>
        <v>0</v>
      </c>
      <c r="H14" s="5"/>
      <c r="I14" s="9"/>
    </row>
    <row r="15" spans="2:9" x14ac:dyDescent="0.25">
      <c r="B15" s="71"/>
      <c r="C15" s="58"/>
      <c r="D15" s="71"/>
      <c r="E15" s="102"/>
      <c r="F15" s="54"/>
      <c r="G15" s="6"/>
      <c r="H15" s="5"/>
      <c r="I15" s="9"/>
    </row>
    <row r="16" spans="2:9" x14ac:dyDescent="0.25">
      <c r="B16" s="71"/>
      <c r="C16" s="58"/>
      <c r="D16" s="71"/>
      <c r="E16" s="53"/>
      <c r="F16" s="54"/>
      <c r="G16" s="6"/>
      <c r="H16" s="5"/>
      <c r="I16" s="9"/>
    </row>
    <row r="17" spans="1:9" x14ac:dyDescent="0.25">
      <c r="B17" s="71"/>
      <c r="C17" s="135" t="s">
        <v>130</v>
      </c>
      <c r="D17" s="71"/>
      <c r="E17" s="53"/>
      <c r="F17" s="30"/>
      <c r="G17" s="6"/>
      <c r="H17" s="5"/>
      <c r="I17" s="9"/>
    </row>
    <row r="18" spans="1:9" x14ac:dyDescent="0.25">
      <c r="B18" s="71"/>
      <c r="C18" s="58"/>
      <c r="D18" s="71"/>
      <c r="E18" s="53"/>
      <c r="F18" s="30"/>
      <c r="G18" s="6"/>
      <c r="H18" s="5"/>
      <c r="I18" s="9"/>
    </row>
    <row r="19" spans="1:9" x14ac:dyDescent="0.25">
      <c r="B19" s="30" t="s">
        <v>201</v>
      </c>
      <c r="C19" s="5" t="s">
        <v>101</v>
      </c>
      <c r="D19" s="75" t="s">
        <v>34</v>
      </c>
      <c r="E19" s="66">
        <v>20</v>
      </c>
      <c r="F19" s="54"/>
      <c r="G19" s="6">
        <f t="shared" si="0"/>
        <v>0</v>
      </c>
      <c r="H19" s="55"/>
      <c r="I19" s="9"/>
    </row>
    <row r="20" spans="1:9" x14ac:dyDescent="0.25">
      <c r="B20" s="71" t="s">
        <v>350</v>
      </c>
      <c r="C20" s="5" t="s">
        <v>101</v>
      </c>
      <c r="D20" s="71" t="s">
        <v>34</v>
      </c>
      <c r="E20" s="30">
        <v>50</v>
      </c>
      <c r="F20" s="54"/>
      <c r="G20" s="6">
        <f t="shared" si="0"/>
        <v>0</v>
      </c>
      <c r="H20" s="5"/>
      <c r="I20" s="9"/>
    </row>
    <row r="21" spans="1:9" x14ac:dyDescent="0.25">
      <c r="B21" s="54" t="s">
        <v>351</v>
      </c>
      <c r="C21" s="55" t="s">
        <v>211</v>
      </c>
      <c r="D21" s="75" t="s">
        <v>34</v>
      </c>
      <c r="E21" s="66">
        <v>57</v>
      </c>
      <c r="F21" s="5"/>
      <c r="G21" s="6">
        <f t="shared" si="0"/>
        <v>0</v>
      </c>
      <c r="H21" s="5"/>
      <c r="I21" s="9"/>
    </row>
    <row r="22" spans="1:9" ht="13" x14ac:dyDescent="0.3">
      <c r="B22" s="71"/>
      <c r="C22" s="111" t="s">
        <v>149</v>
      </c>
      <c r="D22" s="71" t="s">
        <v>34</v>
      </c>
      <c r="E22" s="98">
        <v>20</v>
      </c>
      <c r="F22" s="54"/>
      <c r="G22" s="6">
        <f t="shared" si="0"/>
        <v>0</v>
      </c>
      <c r="H22" s="5"/>
      <c r="I22" s="9"/>
    </row>
    <row r="23" spans="1:9" ht="13" x14ac:dyDescent="0.3">
      <c r="B23" s="71"/>
      <c r="C23" s="111" t="s">
        <v>157</v>
      </c>
      <c r="D23" s="71" t="s">
        <v>34</v>
      </c>
      <c r="E23" s="98">
        <v>20</v>
      </c>
      <c r="F23" s="54"/>
      <c r="G23" s="6">
        <f t="shared" si="0"/>
        <v>0</v>
      </c>
      <c r="H23" s="5"/>
      <c r="I23" s="9"/>
    </row>
    <row r="24" spans="1:9" x14ac:dyDescent="0.25">
      <c r="B24" s="71"/>
      <c r="C24" s="5"/>
      <c r="D24" s="71"/>
      <c r="E24" s="30"/>
      <c r="F24" s="54"/>
      <c r="G24" s="9"/>
      <c r="H24" s="5"/>
      <c r="I24" s="9"/>
    </row>
    <row r="25" spans="1:9" x14ac:dyDescent="0.25">
      <c r="B25" s="30"/>
      <c r="C25" s="5"/>
      <c r="D25" s="30"/>
      <c r="E25" s="30"/>
      <c r="F25" s="5"/>
      <c r="G25" s="8"/>
      <c r="H25" s="5"/>
      <c r="I25" s="9"/>
    </row>
    <row r="26" spans="1:9" x14ac:dyDescent="0.25">
      <c r="B26" s="79"/>
      <c r="C26" s="73" t="s">
        <v>33</v>
      </c>
      <c r="D26" s="79"/>
      <c r="E26" s="79"/>
      <c r="F26" s="4"/>
      <c r="G26" s="60">
        <f>SUM(G9:G23)</f>
        <v>0</v>
      </c>
      <c r="H26" s="4"/>
      <c r="I26" s="10"/>
    </row>
    <row r="27" spans="1:9" x14ac:dyDescent="0.25">
      <c r="B27" s="53"/>
      <c r="D27" s="53"/>
      <c r="E27" s="53"/>
      <c r="G27" s="6"/>
    </row>
    <row r="28" spans="1:9" ht="15.5" x14ac:dyDescent="0.35">
      <c r="A28" s="62"/>
      <c r="B28" s="53"/>
      <c r="D28" s="53"/>
      <c r="E28" s="53"/>
      <c r="G28" s="6"/>
      <c r="I28" s="64"/>
    </row>
  </sheetData>
  <pageMargins left="0.7" right="0.7" top="0.75" bottom="0.75" header="0.3" footer="0.3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51E12-3D2B-433E-8CD7-5B6C9BF2F44B}">
  <sheetPr>
    <pageSetUpPr fitToPage="1"/>
  </sheetPr>
  <dimension ref="B1:I29"/>
  <sheetViews>
    <sheetView topLeftCell="A2" workbookViewId="0">
      <selection activeCell="F10" sqref="F10"/>
    </sheetView>
  </sheetViews>
  <sheetFormatPr defaultRowHeight="12.5" x14ac:dyDescent="0.25"/>
  <cols>
    <col min="3" max="3" width="45" customWidth="1"/>
    <col min="4" max="4" width="9.54296875" customWidth="1"/>
    <col min="5" max="5" width="17.1796875" customWidth="1"/>
    <col min="6" max="6" width="13.7265625" customWidth="1"/>
    <col min="7" max="7" width="15.54296875" customWidth="1"/>
    <col min="8" max="8" width="16.453125" customWidth="1"/>
    <col min="9" max="9" width="12.1796875" customWidth="1"/>
  </cols>
  <sheetData>
    <row r="1" spans="2:9" ht="19" x14ac:dyDescent="0.4">
      <c r="B1" s="92" t="s">
        <v>21</v>
      </c>
      <c r="D1" s="53"/>
      <c r="E1" s="53"/>
      <c r="G1" s="6"/>
    </row>
    <row r="2" spans="2:9" ht="15.5" x14ac:dyDescent="0.35">
      <c r="B2" s="19" t="s">
        <v>46</v>
      </c>
      <c r="D2" s="53"/>
      <c r="E2" s="53"/>
      <c r="G2" s="6"/>
      <c r="H2" s="2"/>
      <c r="I2" s="34" t="s">
        <v>114</v>
      </c>
    </row>
    <row r="3" spans="2:9" x14ac:dyDescent="0.25">
      <c r="B3" s="53"/>
      <c r="D3" s="53"/>
      <c r="E3" s="53"/>
      <c r="G3" s="6"/>
    </row>
    <row r="4" spans="2:9" ht="13" x14ac:dyDescent="0.3">
      <c r="B4" s="114"/>
      <c r="C4" s="115"/>
      <c r="D4" s="114"/>
      <c r="E4" s="114"/>
      <c r="F4" s="115"/>
      <c r="G4" s="116"/>
      <c r="H4" s="117" t="s">
        <v>14</v>
      </c>
      <c r="I4" s="118"/>
    </row>
    <row r="5" spans="2:9" ht="13" x14ac:dyDescent="0.3">
      <c r="B5" s="119" t="s">
        <v>15</v>
      </c>
      <c r="C5" s="120" t="s">
        <v>9</v>
      </c>
      <c r="D5" s="119" t="s">
        <v>16</v>
      </c>
      <c r="E5" s="119" t="s">
        <v>27</v>
      </c>
      <c r="F5" s="120" t="s">
        <v>17</v>
      </c>
      <c r="G5" s="121" t="s">
        <v>18</v>
      </c>
      <c r="H5" s="122" t="s">
        <v>19</v>
      </c>
      <c r="I5" s="120" t="s">
        <v>18</v>
      </c>
    </row>
    <row r="6" spans="2:9" x14ac:dyDescent="0.25">
      <c r="B6" s="52"/>
      <c r="C6" s="3"/>
      <c r="D6" s="52"/>
      <c r="E6" s="52"/>
      <c r="F6" s="3"/>
      <c r="G6" s="7"/>
      <c r="H6" s="3"/>
      <c r="I6" s="9"/>
    </row>
    <row r="7" spans="2:9" x14ac:dyDescent="0.25">
      <c r="B7" s="30"/>
      <c r="C7" s="5" t="s">
        <v>108</v>
      </c>
      <c r="D7" s="75"/>
      <c r="E7" s="66"/>
      <c r="F7" s="5"/>
      <c r="G7" s="6"/>
      <c r="H7" s="5"/>
      <c r="I7" s="9"/>
    </row>
    <row r="8" spans="2:9" x14ac:dyDescent="0.25">
      <c r="B8" s="30"/>
      <c r="C8" s="5"/>
      <c r="D8" s="75"/>
      <c r="E8" s="66"/>
      <c r="F8" s="5"/>
      <c r="G8" s="6"/>
      <c r="H8" s="5"/>
      <c r="I8" s="9"/>
    </row>
    <row r="9" spans="2:9" x14ac:dyDescent="0.25">
      <c r="B9" s="54" t="s">
        <v>212</v>
      </c>
      <c r="C9" s="5" t="s">
        <v>171</v>
      </c>
      <c r="D9" s="75"/>
      <c r="E9" s="66"/>
      <c r="F9" s="30"/>
      <c r="G9" s="6"/>
      <c r="H9" s="5"/>
      <c r="I9" s="9"/>
    </row>
    <row r="10" spans="2:9" ht="13" x14ac:dyDescent="0.3">
      <c r="B10" s="71"/>
      <c r="C10" s="111" t="s">
        <v>149</v>
      </c>
      <c r="D10" s="71" t="s">
        <v>34</v>
      </c>
      <c r="E10" s="98">
        <v>80</v>
      </c>
      <c r="F10" s="54"/>
      <c r="G10" s="35">
        <f>+E10*F10</f>
        <v>0</v>
      </c>
      <c r="H10" s="5"/>
      <c r="I10" s="9"/>
    </row>
    <row r="11" spans="2:9" ht="13" x14ac:dyDescent="0.3">
      <c r="B11" s="71"/>
      <c r="C11" s="111" t="s">
        <v>157</v>
      </c>
      <c r="D11" s="71" t="s">
        <v>34</v>
      </c>
      <c r="E11" s="98">
        <v>80</v>
      </c>
      <c r="F11" s="54"/>
      <c r="G11" s="35">
        <f t="shared" ref="G11:G24" si="0">+E11*F11</f>
        <v>0</v>
      </c>
      <c r="H11" s="5"/>
      <c r="I11" s="9"/>
    </row>
    <row r="12" spans="2:9" ht="13" x14ac:dyDescent="0.3">
      <c r="B12" s="71"/>
      <c r="C12" s="111" t="s">
        <v>150</v>
      </c>
      <c r="D12" s="71" t="s">
        <v>34</v>
      </c>
      <c r="E12" s="98">
        <v>5</v>
      </c>
      <c r="F12" s="54"/>
      <c r="G12" s="35">
        <f t="shared" si="0"/>
        <v>0</v>
      </c>
      <c r="H12" s="5"/>
      <c r="I12" s="9"/>
    </row>
    <row r="13" spans="2:9" x14ac:dyDescent="0.25">
      <c r="B13" s="71" t="s">
        <v>213</v>
      </c>
      <c r="C13" s="55" t="s">
        <v>104</v>
      </c>
      <c r="D13" s="71" t="s">
        <v>127</v>
      </c>
      <c r="E13" s="53">
        <v>900</v>
      </c>
      <c r="F13" s="54"/>
      <c r="G13" s="35">
        <f t="shared" si="0"/>
        <v>0</v>
      </c>
      <c r="H13" s="5"/>
      <c r="I13" s="9"/>
    </row>
    <row r="14" spans="2:9" x14ac:dyDescent="0.25">
      <c r="B14" s="71" t="s">
        <v>214</v>
      </c>
      <c r="C14" s="55" t="s">
        <v>105</v>
      </c>
      <c r="D14" s="71" t="s">
        <v>99</v>
      </c>
      <c r="E14" s="71">
        <v>2</v>
      </c>
      <c r="F14" s="54"/>
      <c r="G14" s="35">
        <f t="shared" si="0"/>
        <v>0</v>
      </c>
      <c r="H14" s="5"/>
      <c r="I14" s="9"/>
    </row>
    <row r="15" spans="2:9" x14ac:dyDescent="0.25">
      <c r="B15" s="71" t="s">
        <v>215</v>
      </c>
      <c r="C15" s="58" t="s">
        <v>106</v>
      </c>
      <c r="D15" s="71" t="s">
        <v>127</v>
      </c>
      <c r="E15" s="53">
        <v>427</v>
      </c>
      <c r="F15" s="30"/>
      <c r="G15" s="35">
        <f t="shared" si="0"/>
        <v>0</v>
      </c>
      <c r="H15" s="5"/>
      <c r="I15" s="9"/>
    </row>
    <row r="16" spans="2:9" x14ac:dyDescent="0.25">
      <c r="B16" s="71" t="s">
        <v>216</v>
      </c>
      <c r="C16" s="58" t="s">
        <v>107</v>
      </c>
      <c r="D16" s="71" t="s">
        <v>127</v>
      </c>
      <c r="E16" s="53">
        <v>95</v>
      </c>
      <c r="F16" s="30"/>
      <c r="G16" s="35">
        <f t="shared" si="0"/>
        <v>0</v>
      </c>
      <c r="H16" s="5"/>
      <c r="I16" s="9"/>
    </row>
    <row r="17" spans="2:9" x14ac:dyDescent="0.25">
      <c r="B17" s="71" t="s">
        <v>217</v>
      </c>
      <c r="C17" s="58" t="s">
        <v>210</v>
      </c>
      <c r="D17" s="71" t="s">
        <v>34</v>
      </c>
      <c r="E17" s="53">
        <f>E24</f>
        <v>975</v>
      </c>
      <c r="F17" s="30"/>
      <c r="G17" s="35">
        <f t="shared" si="0"/>
        <v>0</v>
      </c>
      <c r="H17" s="5"/>
      <c r="I17" s="9"/>
    </row>
    <row r="18" spans="2:9" x14ac:dyDescent="0.25">
      <c r="B18" s="71"/>
      <c r="C18" s="58"/>
      <c r="D18" s="71"/>
      <c r="E18" s="53"/>
      <c r="F18" s="30"/>
      <c r="G18" s="35"/>
      <c r="H18" s="5"/>
      <c r="I18" s="9"/>
    </row>
    <row r="19" spans="2:9" x14ac:dyDescent="0.25">
      <c r="B19" s="71"/>
      <c r="C19" s="58"/>
      <c r="D19" s="71"/>
      <c r="E19" s="53"/>
      <c r="F19" s="54"/>
      <c r="G19" s="35"/>
      <c r="H19" s="57"/>
      <c r="I19" s="9"/>
    </row>
    <row r="20" spans="2:9" x14ac:dyDescent="0.25">
      <c r="B20" s="71"/>
      <c r="C20" s="135" t="s">
        <v>130</v>
      </c>
      <c r="D20" s="71"/>
      <c r="E20" s="53"/>
      <c r="F20" s="30"/>
      <c r="G20" s="35"/>
      <c r="H20" s="5"/>
      <c r="I20" s="9"/>
    </row>
    <row r="21" spans="2:9" x14ac:dyDescent="0.25">
      <c r="B21" s="71"/>
      <c r="C21" s="58"/>
      <c r="D21" s="71"/>
      <c r="E21" s="53"/>
      <c r="F21" s="30"/>
      <c r="G21" s="35"/>
      <c r="H21" s="5"/>
      <c r="I21" s="9"/>
    </row>
    <row r="22" spans="2:9" x14ac:dyDescent="0.25">
      <c r="B22" s="71" t="s">
        <v>218</v>
      </c>
      <c r="C22" s="68" t="s">
        <v>324</v>
      </c>
      <c r="D22" s="71" t="s">
        <v>34</v>
      </c>
      <c r="E22" s="71">
        <v>870</v>
      </c>
      <c r="F22" s="30"/>
      <c r="G22" s="35">
        <f t="shared" si="0"/>
        <v>0</v>
      </c>
      <c r="H22" s="5"/>
      <c r="I22" s="9"/>
    </row>
    <row r="23" spans="2:9" x14ac:dyDescent="0.25">
      <c r="B23" s="71" t="s">
        <v>352</v>
      </c>
      <c r="C23" s="58" t="s">
        <v>406</v>
      </c>
      <c r="D23" s="54" t="s">
        <v>127</v>
      </c>
      <c r="E23" s="71">
        <v>12</v>
      </c>
      <c r="F23" s="30"/>
      <c r="G23" s="35">
        <f t="shared" si="0"/>
        <v>0</v>
      </c>
      <c r="H23" s="5"/>
      <c r="I23" s="9"/>
    </row>
    <row r="24" spans="2:9" ht="14.15" customHeight="1" x14ac:dyDescent="0.25">
      <c r="B24" s="71" t="s">
        <v>219</v>
      </c>
      <c r="C24" s="123" t="s">
        <v>325</v>
      </c>
      <c r="D24" s="71" t="s">
        <v>34</v>
      </c>
      <c r="E24" s="71">
        <f>350+210+200+215</f>
        <v>975</v>
      </c>
      <c r="F24" s="30"/>
      <c r="G24" s="35">
        <f t="shared" si="0"/>
        <v>0</v>
      </c>
      <c r="H24" s="5"/>
      <c r="I24" s="9"/>
    </row>
    <row r="25" spans="2:9" x14ac:dyDescent="0.25">
      <c r="B25" s="71"/>
      <c r="C25" s="58"/>
      <c r="D25" s="71"/>
      <c r="E25" s="71"/>
      <c r="F25" s="30"/>
      <c r="G25" s="35"/>
      <c r="H25" s="5"/>
      <c r="I25" s="9"/>
    </row>
    <row r="26" spans="2:9" x14ac:dyDescent="0.25">
      <c r="B26" s="71"/>
      <c r="C26" s="58"/>
      <c r="D26" s="71"/>
      <c r="E26" s="30"/>
      <c r="F26" s="54"/>
      <c r="G26" s="35"/>
      <c r="H26" s="5"/>
      <c r="I26" s="9"/>
    </row>
    <row r="27" spans="2:9" x14ac:dyDescent="0.25">
      <c r="B27" s="30"/>
      <c r="C27" s="5"/>
      <c r="D27" s="30"/>
      <c r="E27" s="30"/>
      <c r="F27" s="5"/>
      <c r="G27" s="8"/>
      <c r="H27" s="5"/>
      <c r="I27" s="9"/>
    </row>
    <row r="28" spans="2:9" x14ac:dyDescent="0.25">
      <c r="B28" s="79"/>
      <c r="C28" s="73" t="s">
        <v>33</v>
      </c>
      <c r="D28" s="79"/>
      <c r="E28" s="79"/>
      <c r="F28" s="4"/>
      <c r="G28" s="60">
        <f>SUM(G10:G24)</f>
        <v>0</v>
      </c>
      <c r="H28" s="4"/>
      <c r="I28" s="10"/>
    </row>
    <row r="29" spans="2:9" x14ac:dyDescent="0.25">
      <c r="B29" s="53"/>
      <c r="D29" s="53"/>
      <c r="E29" s="53"/>
      <c r="G29" s="6"/>
    </row>
  </sheetData>
  <pageMargins left="0.7" right="0.7" top="0.75" bottom="0.75" header="0.3" footer="0.3"/>
  <pageSetup paperSize="9" scale="9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579EBE9A496D4583189B4AD8A39DCB" ma:contentTypeVersion="31" ma:contentTypeDescription="Create a new document." ma:contentTypeScope="" ma:versionID="d3f48513689445b27b166aff43ea9c91">
  <xsd:schema xmlns:xsd="http://www.w3.org/2001/XMLSchema" xmlns:xs="http://www.w3.org/2001/XMLSchema" xmlns:p="http://schemas.microsoft.com/office/2006/metadata/properties" xmlns:ns1="http://schemas.microsoft.com/sharepoint/v3" xmlns:ns2="754d577c-b73f-46b9-b2dd-214091bad452" xmlns:ns3="abbeec68-b05e-4e2e-88e5-2ac3e13fe809" xmlns:ns4="14bfd2bb-3d4a-4549-9197-f3410a8da64b" xmlns:ns5="ae0300af-fdb0-482b-b311-be869ba265b4" xmlns:ns6="c0f6592e-74e1-4ff0-a0a7-b07fb33a4a95" targetNamespace="http://schemas.microsoft.com/office/2006/metadata/properties" ma:root="true" ma:fieldsID="3fb2cfbc7595b0b3849755281322cd4d" ns1:_="" ns2:_="" ns3:_="" ns4:_="" ns5:_="" ns6:_="">
    <xsd:import namespace="http://schemas.microsoft.com/sharepoint/v3"/>
    <xsd:import namespace="754d577c-b73f-46b9-b2dd-214091bad452"/>
    <xsd:import namespace="abbeec68-b05e-4e2e-88e5-2ac3e13fe809"/>
    <xsd:import namespace="14bfd2bb-3d4a-4549-9197-f3410a8da64b"/>
    <xsd:import namespace="ae0300af-fdb0-482b-b311-be869ba265b4"/>
    <xsd:import namespace="c0f6592e-74e1-4ff0-a0a7-b07fb33a4a95"/>
    <xsd:element name="properties">
      <xsd:complexType>
        <xsd:sequence>
          <xsd:element name="documentManagement">
            <xsd:complexType>
              <xsd:all>
                <xsd:element ref="ns2:enviDocumentStatus" minOccurs="0"/>
                <xsd:element ref="ns2:enviDocumnetReviewer" minOccurs="0"/>
                <xsd:element ref="ns2:enviDocumnetApprover" minOccurs="0"/>
                <xsd:element ref="ns2:enviDocumentDeadline" minOccurs="0"/>
                <xsd:element ref="ns3:wp_tag" minOccurs="0"/>
                <xsd:element ref="ns4:wpItemLocation" minOccurs="0"/>
                <xsd:element ref="ns2:_dlc_DocId" minOccurs="0"/>
                <xsd:element ref="ns2:_dlc_DocIdUrl" minOccurs="0"/>
                <xsd:element ref="ns2:_dlc_DocIdPersistId" minOccurs="0"/>
                <xsd:element ref="ns2:enviGDPR" minOccurs="0"/>
                <xsd:element ref="ns2:wpRelationSets" minOccurs="0"/>
                <xsd:element ref="ns2:wpHasRelatedContent" minOccurs="0"/>
                <xsd:element ref="ns1:V3Comments" minOccurs="0"/>
                <xsd:element ref="ns1:_ExtendedDescription" minOccurs="0"/>
                <xsd:element ref="ns1:PercentComplete" minOccurs="0"/>
                <xsd:element ref="ns2:enviProjectNumber" minOccurs="0"/>
                <xsd:element ref="ns5:Dokumenttype" minOccurs="0"/>
                <xsd:element ref="ns5:simTaskID" minOccurs="0"/>
                <xsd:element ref="ns6:e5a9948ced2d499d86d9d43899fce88f" minOccurs="0"/>
                <xsd:element ref="ns6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V3Comments" ma:index="18" nillable="true" ma:displayName="Comments" ma:internalName="V3Comments" ma:readOnly="false">
      <xsd:simpleType>
        <xsd:restriction base="dms:Note">
          <xsd:maxLength value="255"/>
        </xsd:restriction>
      </xsd:simpleType>
    </xsd:element>
    <xsd:element name="_ExtendedDescription" ma:index="19" nillable="true" ma:displayName="Description" ma:internalName="_ExtendedDescription" ma:readOnly="false">
      <xsd:simpleType>
        <xsd:restriction base="dms:Note">
          <xsd:maxLength value="255"/>
        </xsd:restriction>
      </xsd:simpleType>
    </xsd:element>
    <xsd:element name="PercentComplete" ma:index="20" nillable="true" ma:displayName="% Complete" ma:internalName="PercentComplete" ma:readOnly="false" ma:percentage="TRUE">
      <xsd:simpleType>
        <xsd:restriction base="dms:Number">
          <xsd:maxInclusive value="1"/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4d577c-b73f-46b9-b2dd-214091bad452" elementFormDefault="qualified">
    <xsd:import namespace="http://schemas.microsoft.com/office/2006/documentManagement/types"/>
    <xsd:import namespace="http://schemas.microsoft.com/office/infopath/2007/PartnerControls"/>
    <xsd:element name="enviDocumentStatus" ma:index="2" nillable="true" ma:displayName="Document Status" ma:format="Dropdown" ma:internalName="enviDocumentStatus" ma:readOnly="false">
      <xsd:simpleType>
        <xsd:restriction base="dms:Choice">
          <xsd:enumeration value="Ready for review"/>
          <xsd:enumeration value="Reviewed"/>
          <xsd:enumeration value="Ready for approval"/>
          <xsd:enumeration value="Approved"/>
        </xsd:restriction>
      </xsd:simpleType>
    </xsd:element>
    <xsd:element name="enviDocumnetReviewer" ma:index="3" nillable="true" ma:displayName="Reviewer" ma:list="UserInfo" ma:internalName="enviDocumnetReview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nviDocumnetApprover" ma:index="4" nillable="true" ma:displayName="Approver" ma:list="UserInfo" ma:internalName="enviDocumnetApprov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nviDocumentDeadline" ma:index="5" nillable="true" ma:displayName="Deadline" ma:description="Deadline for approve/review" ma:format="DateTime" ma:internalName="enviDocumentDeadline" ma:readOnly="false">
      <xsd:simpleType>
        <xsd:restriction base="dms:DateTime"/>
      </xsd:simpleType>
    </xsd:element>
    <xsd:element name="_dlc_DocId" ma:index="12" nillable="true" ma:displayName="Document ID Value" ma:description="The value of the document ID assigned to this item." ma:indexed="true" ma:internalName="_dlc_DocId" ma:readOnly="fals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enviGDPR" ma:index="15" nillable="true" ma:displayName="GDPR" ma:default="1" ma:internalName="enviGDPR" ma:readOnly="false">
      <xsd:simpleType>
        <xsd:restriction base="dms:Boolean"/>
      </xsd:simpleType>
    </xsd:element>
    <xsd:element name="wpRelationSets" ma:index="16" nillable="true" ma:displayName="Relation Sets" ma:description="Contains data about an element's related content" ma:internalName="wpRelationSets" ma:readOnly="false">
      <xsd:simpleType>
        <xsd:restriction base="dms:Note"/>
      </xsd:simpleType>
    </xsd:element>
    <xsd:element name="wpHasRelatedContent" ma:index="17" nillable="true" ma:displayName="Has related content" ma:default="0" ma:description="Indicates whether an item has related content" ma:internalName="wpHasRelatedContent" ma:readOnly="false">
      <xsd:simpleType>
        <xsd:restriction base="dms:Boolean"/>
      </xsd:simpleType>
    </xsd:element>
    <xsd:element name="enviProjectNumber" ma:index="21" nillable="true" ma:displayName="Project number" ma:default="1223187" ma:description="- Entering a project number will enable the Maconomy integration and overwrite project attributes" ma:indexed="true" ma:internalName="enviProjectNumber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eec68-b05e-4e2e-88e5-2ac3e13fe809" elementFormDefault="qualified">
    <xsd:import namespace="http://schemas.microsoft.com/office/2006/documentManagement/types"/>
    <xsd:import namespace="http://schemas.microsoft.com/office/infopath/2007/PartnerControls"/>
    <xsd:element name="wp_tag" ma:index="6" nillable="true" ma:displayName="Stage tag" ma:default="Start with Maconomy no" ma:internalName="wp_tag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bfd2bb-3d4a-4549-9197-f3410a8da64b" elementFormDefault="qualified">
    <xsd:import namespace="http://schemas.microsoft.com/office/2006/documentManagement/types"/>
    <xsd:import namespace="http://schemas.microsoft.com/office/infopath/2007/PartnerControls"/>
    <xsd:element name="wpItemLocation" ma:index="8" nillable="true" ma:displayName="wpItemLocation" ma:default="595ec8254d6d4274b685d4abf4c73980;353eec80491943d7bfb857e27d4b0027;3733;3ba604559bed49cdaf1a9c294cd203f4;865;" ma:internalName="wpItem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300af-fdb0-482b-b311-be869ba265b4" elementFormDefault="qualified">
    <xsd:import namespace="http://schemas.microsoft.com/office/2006/documentManagement/types"/>
    <xsd:import namespace="http://schemas.microsoft.com/office/infopath/2007/PartnerControls"/>
    <xsd:element name="Dokumenttype" ma:index="22" nillable="true" ma:displayName="Template document type" ma:format="Dropdown" ma:internalName="Dokumenttype">
      <xsd:simpleType>
        <xsd:restriction base="dms:Choice">
          <xsd:enumeration value="Appendix"/>
          <xsd:enumeration value="Budget"/>
          <xsd:enumeration value="Estimate"/>
          <xsd:enumeration value="Contract"/>
          <xsd:enumeration value="Contract Ammendment"/>
          <xsd:enumeration value="Note"/>
          <xsd:enumeration value="Project plan"/>
        </xsd:restriction>
      </xsd:simpleType>
    </xsd:element>
    <xsd:element name="simTaskID" ma:index="23" nillable="true" ma:displayName="Task ID" ma:decimals="0" ma:format="Dropdown" ma:internalName="simTaskID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f6592e-74e1-4ff0-a0a7-b07fb33a4a95" elementFormDefault="qualified">
    <xsd:import namespace="http://schemas.microsoft.com/office/2006/documentManagement/types"/>
    <xsd:import namespace="http://schemas.microsoft.com/office/infopath/2007/PartnerControls"/>
    <xsd:element name="e5a9948ced2d499d86d9d43899fce88f" ma:index="26" nillable="true" ma:taxonomy="true" ma:internalName="e5a9948ced2d499d86d9d43899fce88f" ma:taxonomyFieldName="enviDocumentType2" ma:displayName="Document Type" ma:readOnly="false" ma:default="" ma:fieldId="{e5a9948c-ed2d-499d-86d9-d43899fce88f}" ma:sspId="e6d81010-d583-43fc-b4ae-f970a057c9cc" ma:termSetId="ba123c24-a320-40ed-9d7e-46ae5d1c8aa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8" nillable="true" ma:displayName="Taxonomy Catch All Column" ma:hidden="true" ma:list="{92c565bd-1c09-4007-8d99-3e5471025849}" ma:internalName="TaxCatchAll" ma:showField="CatchAllData" ma:web="c0f6592e-74e1-4ff0-a0a7-b07fb33a4a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f6592e-74e1-4ff0-a0a7-b07fb33a4a95" xsi:nil="true"/>
    <_dlc_DocId xmlns="754d577c-b73f-46b9-b2dd-214091bad452">4MET53PMTZVQ-551690125-390</_dlc_DocId>
    <_dlc_DocIdUrl xmlns="754d577c-b73f-46b9-b2dd-214091bad452">
      <Url>https://envidan.sharepoint.com/sites/wp365_Projects1015/_layouts/15/DocIdRedir.aspx?ID=4MET53PMTZVQ-551690125-390</Url>
      <Description>4MET53PMTZVQ-551690125-390</Description>
    </_dlc_DocIdUrl>
    <enviDocumnetApprover xmlns="754d577c-b73f-46b9-b2dd-214091bad452">
      <UserInfo>
        <DisplayName/>
        <AccountId xsi:nil="true"/>
        <AccountType/>
      </UserInfo>
    </enviDocumnetApprover>
    <enviDocumentStatus xmlns="754d577c-b73f-46b9-b2dd-214091bad452" xsi:nil="true"/>
    <enviDocumnetReviewer xmlns="754d577c-b73f-46b9-b2dd-214091bad452">
      <UserInfo>
        <DisplayName/>
        <AccountId xsi:nil="true"/>
        <AccountType/>
      </UserInfo>
    </enviDocumnetReviewer>
    <e5a9948ced2d499d86d9d43899fce88f xmlns="c0f6592e-74e1-4ff0-a0a7-b07fb33a4a95">
      <Terms xmlns="http://schemas.microsoft.com/office/infopath/2007/PartnerControls"/>
    </e5a9948ced2d499d86d9d43899fce88f>
    <wp_tag xmlns="abbeec68-b05e-4e2e-88e5-2ac3e13fe809">Start with Maconomy no</wp_tag>
    <Dokumenttype xmlns="ae0300af-fdb0-482b-b311-be869ba265b4" xsi:nil="true"/>
    <V3Comments xmlns="http://schemas.microsoft.com/sharepoint/v3" xsi:nil="true"/>
    <_ExtendedDescription xmlns="http://schemas.microsoft.com/sharepoint/v3" xsi:nil="true"/>
    <wpHasRelatedContent xmlns="754d577c-b73f-46b9-b2dd-214091bad452">false</wpHasRelatedContent>
    <PercentComplete xmlns="http://schemas.microsoft.com/sharepoint/v3" xsi:nil="true"/>
    <enviDocumentDeadline xmlns="754d577c-b73f-46b9-b2dd-214091bad452" xsi:nil="true"/>
    <enviProjectNumber xmlns="754d577c-b73f-46b9-b2dd-214091bad452">1223187</enviProjectNumber>
    <wpRelationSets xmlns="754d577c-b73f-46b9-b2dd-214091bad452" xsi:nil="true"/>
    <enviGDPR xmlns="754d577c-b73f-46b9-b2dd-214091bad452">true</enviGDPR>
    <simTaskID xmlns="ae0300af-fdb0-482b-b311-be869ba265b4" xsi:nil="true"/>
    <wpItemLocation xmlns="14bfd2bb-3d4a-4549-9197-f3410a8da64b">595ec8254d6d4274b685d4abf4c73980;353eec80491943d7bfb857e27d4b0027;3733;3ba604559bed49cdaf1a9c294cd203f4;865;</wpItemLocation>
  </documentManagement>
</p:properties>
</file>

<file path=customXml/itemProps1.xml><?xml version="1.0" encoding="utf-8"?>
<ds:datastoreItem xmlns:ds="http://schemas.openxmlformats.org/officeDocument/2006/customXml" ds:itemID="{66E8A07B-0FB6-43EB-BB78-050EB79871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9D9C11-31C5-4A99-AA1F-57BA7827B2A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308A737-B93C-49D9-9818-C32C674D83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54d577c-b73f-46b9-b2dd-214091bad452"/>
    <ds:schemaRef ds:uri="abbeec68-b05e-4e2e-88e5-2ac3e13fe809"/>
    <ds:schemaRef ds:uri="14bfd2bb-3d4a-4549-9197-f3410a8da64b"/>
    <ds:schemaRef ds:uri="ae0300af-fdb0-482b-b311-be869ba265b4"/>
    <ds:schemaRef ds:uri="c0f6592e-74e1-4ff0-a0a7-b07fb33a4a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AC647D6-EBDA-4A10-92C6-D3B288914726}">
  <ds:schemaRefs>
    <ds:schemaRef ds:uri="http://schemas.microsoft.com/office/infopath/2007/PartnerControls"/>
    <ds:schemaRef ds:uri="http://schemas.microsoft.com/sharepoint/v3"/>
    <ds:schemaRef ds:uri="754d577c-b73f-46b9-b2dd-214091bad452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abbeec68-b05e-4e2e-88e5-2ac3e13fe809"/>
    <ds:schemaRef ds:uri="ae0300af-fdb0-482b-b311-be869ba265b4"/>
    <ds:schemaRef ds:uri="c0f6592e-74e1-4ff0-a0a7-b07fb33a4a95"/>
    <ds:schemaRef ds:uri="14bfd2bb-3d4a-4549-9197-f3410a8da64b"/>
    <ds:schemaRef ds:uri="http://purl.org/dc/elements/1.1/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Regneark</vt:lpstr>
      </vt:variant>
      <vt:variant>
        <vt:i4>19</vt:i4>
      </vt:variant>
      <vt:variant>
        <vt:lpstr>Navngivne områder</vt:lpstr>
      </vt:variant>
      <vt:variant>
        <vt:i4>2</vt:i4>
      </vt:variant>
    </vt:vector>
  </HeadingPairs>
  <TitlesOfParts>
    <vt:vector size="21" baseType="lpstr">
      <vt:lpstr>Side 1-Forside</vt:lpstr>
      <vt:lpstr>Side 2-Arbejdsplads</vt:lpstr>
      <vt:lpstr>Side 3-Samlede anlægstiltag</vt:lpstr>
      <vt:lpstr>Side 4-Delområde 1</vt:lpstr>
      <vt:lpstr>Side 5-Delområde 2</vt:lpstr>
      <vt:lpstr>Side 6-Delområde 3</vt:lpstr>
      <vt:lpstr>Side7-Delområde 4</vt:lpstr>
      <vt:lpstr>Side 8-Delområde 5</vt:lpstr>
      <vt:lpstr>Side 9-Delområde 6</vt:lpstr>
      <vt:lpstr>Side 10-Delområde 7</vt:lpstr>
      <vt:lpstr>Side  11-Delområde 8</vt:lpstr>
      <vt:lpstr>Side 12-Delområde 9</vt:lpstr>
      <vt:lpstr>Side 13-Delområde 10</vt:lpstr>
      <vt:lpstr>Side 14-Delområde 11</vt:lpstr>
      <vt:lpstr>Side 15-Delområde 12</vt:lpstr>
      <vt:lpstr>Side 16-Delområde 13</vt:lpstr>
      <vt:lpstr>Side 17-Delområde 14</vt:lpstr>
      <vt:lpstr>Side 18-Diverse</vt:lpstr>
      <vt:lpstr>Ark1</vt:lpstr>
      <vt:lpstr>'Side  11-Delområde 8'!Udskriftsområde</vt:lpstr>
      <vt:lpstr>'Side 2-Arbejdsplads'!Udskriftsområde</vt:lpstr>
    </vt:vector>
  </TitlesOfParts>
  <Company>Robert E. Nielsen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</dc:creator>
  <cp:lastModifiedBy>Klaus Elmer Balleby  Natur &amp; Udeliv  Teknik &amp; Miljø  V</cp:lastModifiedBy>
  <cp:lastPrinted>2025-05-27T10:01:59Z</cp:lastPrinted>
  <dcterms:created xsi:type="dcterms:W3CDTF">2000-04-18T06:02:18Z</dcterms:created>
  <dcterms:modified xsi:type="dcterms:W3CDTF">2025-06-10T12:04:28Z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0x01010040579EBE9A496D4583189B4AD8A39DCB</vt:lpwstr>
  </property>
  <property fmtid="{D5CDD505-2E9C-101B-9397-08002B2CF9AE}" pid="3" name="Sector">
    <vt:lpwstr>1;#Water Planning and Management|feed6395-9ee6-4038-b79b-9481e77e09a2</vt:lpwstr>
  </property>
  <property fmtid="{D5CDD505-2E9C-101B-9397-08002B2CF9AE}" pid="4" name="RamDisciplines">
    <vt:lpwstr/>
  </property>
  <property fmtid="{D5CDD505-2E9C-101B-9397-08002B2CF9AE}" pid="5" name="ProjectCountry">
    <vt:lpwstr>3;#Denmark|57c36b70-4138-4cc0-8617-291ddcf30329</vt:lpwstr>
  </property>
  <property fmtid="{D5CDD505-2E9C-101B-9397-08002B2CF9AE}" pid="6" name="DocumentType">
    <vt:lpwstr/>
  </property>
  <property fmtid="{D5CDD505-2E9C-101B-9397-08002B2CF9AE}" pid="7" name="Market">
    <vt:lpwstr>2;#Water|5641f5e7-a95f-4f16-bde7-9db6301296f3</vt:lpwstr>
  </property>
  <property fmtid="{D5CDD505-2E9C-101B-9397-08002B2CF9AE}" pid="8" name="DocumentKeyword">
    <vt:lpwstr/>
  </property>
  <property fmtid="{D5CDD505-2E9C-101B-9397-08002B2CF9AE}" pid="9" name="_dlc_DocIdItemGuid">
    <vt:lpwstr>94ac47a6-5ce9-42c5-b179-f42efa06314f</vt:lpwstr>
  </property>
  <property fmtid="{D5CDD505-2E9C-101B-9397-08002B2CF9AE}" pid="10" name="MediaServiceImageTags">
    <vt:lpwstr/>
  </property>
  <property fmtid="{D5CDD505-2E9C-101B-9397-08002B2CF9AE}" pid="11" name="enviDocumentType2">
    <vt:lpwstr/>
  </property>
  <property fmtid="{D5CDD505-2E9C-101B-9397-08002B2CF9AE}" pid="12" name="lcf76f155ced4ddcb4097134ff3c332f">
    <vt:lpwstr/>
  </property>
</Properties>
</file>